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manuscript\TB\new submission\Theranostics\revised\"/>
    </mc:Choice>
  </mc:AlternateContent>
  <xr:revisionPtr revIDLastSave="0" documentId="13_ncr:1_{E65D98E1-B126-43FD-B2BA-5815BF49A006}" xr6:coauthVersionLast="47" xr6:coauthVersionMax="47" xr10:uidLastSave="{00000000-0000-0000-0000-000000000000}"/>
  <bookViews>
    <workbookView xWindow="-108" yWindow="-108" windowWidth="23256" windowHeight="12576" tabRatio="500" firstSheet="1" activeTab="1" xr2:uid="{00000000-000D-0000-FFFF-FFFF00000000}"/>
  </bookViews>
  <sheets>
    <sheet name="勿动" sheetId="14" r:id="rId1"/>
    <sheet name="Sheet1" sheetId="15" r:id="rId2"/>
  </sheets>
  <definedNames>
    <definedName name="_xlnm._FilterDatabase" localSheetId="1" hidden="1">Sheet1!$A$2:$AC$31</definedName>
    <definedName name="_xlnm._FilterDatabase" localSheetId="0" hidden="1">勿动!$A$1:$CJ$33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15" l="1"/>
  <c r="I31" i="15" s="1"/>
  <c r="H32" i="15"/>
  <c r="I32" i="15" s="1"/>
  <c r="J32" i="15" s="1"/>
  <c r="G4" i="15"/>
  <c r="H4" i="15" s="1"/>
  <c r="I4" i="15" s="1"/>
  <c r="J4" i="15" s="1"/>
  <c r="K4" i="15" s="1"/>
  <c r="G5" i="15"/>
  <c r="H5" i="15" s="1"/>
  <c r="I5" i="15" s="1"/>
  <c r="J5" i="15" s="1"/>
  <c r="K5" i="15" s="1"/>
  <c r="G6" i="15"/>
  <c r="H6" i="15" s="1"/>
  <c r="I6" i="15" s="1"/>
  <c r="J6" i="15" s="1"/>
  <c r="K6" i="15" s="1"/>
  <c r="G7" i="15"/>
  <c r="H7" i="15" s="1"/>
  <c r="I7" i="15" s="1"/>
  <c r="J7" i="15" s="1"/>
  <c r="K7" i="15" s="1"/>
  <c r="G8" i="15"/>
  <c r="H8" i="15" s="1"/>
  <c r="I8" i="15" s="1"/>
  <c r="J8" i="15" s="1"/>
  <c r="K8" i="15" s="1"/>
  <c r="G9" i="15"/>
  <c r="H9" i="15" s="1"/>
  <c r="I9" i="15" s="1"/>
  <c r="G10" i="15"/>
  <c r="H10" i="15" s="1"/>
  <c r="I10" i="15" s="1"/>
  <c r="J10" i="15" s="1"/>
  <c r="K10" i="15" s="1"/>
  <c r="G11" i="15"/>
  <c r="H11" i="15" s="1"/>
  <c r="I11" i="15" s="1"/>
  <c r="J11" i="15" s="1"/>
  <c r="K11" i="15" s="1"/>
  <c r="G12" i="15"/>
  <c r="H12" i="15" s="1"/>
  <c r="I12" i="15" s="1"/>
  <c r="J12" i="15" s="1"/>
  <c r="K12" i="15" s="1"/>
  <c r="G13" i="15"/>
  <c r="H13" i="15" s="1"/>
  <c r="I13" i="15" s="1"/>
  <c r="J13" i="15" s="1"/>
  <c r="K13" i="15" s="1"/>
  <c r="G14" i="15"/>
  <c r="H14" i="15" s="1"/>
  <c r="I14" i="15" s="1"/>
  <c r="J14" i="15" s="1"/>
  <c r="K14" i="15" s="1"/>
  <c r="G15" i="15"/>
  <c r="H15" i="15" s="1"/>
  <c r="I15" i="15" s="1"/>
  <c r="J15" i="15" s="1"/>
  <c r="K15" i="15" s="1"/>
  <c r="G16" i="15"/>
  <c r="H16" i="15" s="1"/>
  <c r="I16" i="15" s="1"/>
  <c r="J16" i="15" s="1"/>
  <c r="K16" i="15" s="1"/>
  <c r="G17" i="15"/>
  <c r="H17" i="15" s="1"/>
  <c r="I17" i="15" s="1"/>
  <c r="J17" i="15" s="1"/>
  <c r="K17" i="15" s="1"/>
  <c r="G18" i="15"/>
  <c r="H18" i="15" s="1"/>
  <c r="I18" i="15" s="1"/>
  <c r="J18" i="15" s="1"/>
  <c r="K18" i="15" s="1"/>
  <c r="G19" i="15"/>
  <c r="G20" i="15"/>
  <c r="G21" i="15"/>
  <c r="G22" i="15"/>
  <c r="G23" i="15"/>
  <c r="G24" i="15"/>
  <c r="G25" i="15"/>
  <c r="G26" i="15"/>
  <c r="G27" i="15"/>
  <c r="G28" i="15"/>
  <c r="G29" i="15"/>
  <c r="H29" i="15" s="1"/>
  <c r="I29" i="15" s="1"/>
  <c r="G30" i="15"/>
  <c r="H30" i="15" s="1"/>
  <c r="I30" i="15" s="1"/>
  <c r="G31" i="15"/>
  <c r="G32" i="15"/>
  <c r="G33" i="15"/>
  <c r="H33" i="15" s="1"/>
  <c r="I33" i="15" s="1"/>
  <c r="G3" i="15"/>
  <c r="H3" i="15" s="1"/>
  <c r="I3" i="15" s="1"/>
  <c r="J3" i="15" s="1"/>
  <c r="K3" i="15" s="1"/>
  <c r="H19" i="15"/>
  <c r="I19" i="15" s="1"/>
  <c r="H20" i="15"/>
  <c r="I20" i="15" s="1"/>
  <c r="H21" i="15"/>
  <c r="I21" i="15" s="1"/>
  <c r="H22" i="15"/>
  <c r="I22" i="15" s="1"/>
  <c r="H23" i="15"/>
  <c r="I23" i="15" s="1"/>
  <c r="H24" i="15"/>
  <c r="I24" i="15" s="1"/>
  <c r="H25" i="15"/>
  <c r="I25" i="15" s="1"/>
  <c r="H26" i="15"/>
  <c r="I26" i="15" s="1"/>
  <c r="H27" i="15"/>
  <c r="I27" i="15" s="1"/>
  <c r="H28" i="15"/>
  <c r="I28" i="15" s="1"/>
  <c r="CJ22" i="14" l="1"/>
  <c r="CI22" i="14"/>
  <c r="CH22" i="14"/>
  <c r="CG22" i="14"/>
  <c r="CF22" i="14"/>
  <c r="CE22" i="14"/>
  <c r="CD22" i="14"/>
  <c r="CC22" i="14"/>
  <c r="CB22" i="14"/>
  <c r="CA22" i="14"/>
  <c r="BZ22" i="14"/>
  <c r="BY22" i="14"/>
  <c r="BX22" i="14"/>
  <c r="BW22" i="14"/>
  <c r="BV22" i="14"/>
  <c r="BU22" i="14"/>
  <c r="BT22" i="14"/>
  <c r="BS22" i="14"/>
  <c r="BR22" i="14"/>
  <c r="BQ22" i="14"/>
  <c r="BP22" i="14"/>
  <c r="BN22" i="14"/>
  <c r="BM22" i="14"/>
  <c r="BL22" i="14"/>
  <c r="BK22" i="14"/>
  <c r="BJ22" i="14"/>
  <c r="BI22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I22" i="14"/>
  <c r="H22" i="14"/>
  <c r="G22" i="14"/>
  <c r="F22" i="14"/>
  <c r="E22" i="14"/>
  <c r="D22" i="14"/>
  <c r="C22" i="14"/>
  <c r="B22" i="14"/>
</calcChain>
</file>

<file path=xl/sharedStrings.xml><?xml version="1.0" encoding="utf-8"?>
<sst xmlns="http://schemas.openxmlformats.org/spreadsheetml/2006/main" count="1463" uniqueCount="350">
  <si>
    <t>Patient NO.</t>
    <phoneticPr fontId="1" type="noConversion"/>
  </si>
  <si>
    <t>RR0001AV1</t>
    <phoneticPr fontId="1" type="noConversion"/>
  </si>
  <si>
    <t>RR0001AV2</t>
    <phoneticPr fontId="1" type="noConversion"/>
  </si>
  <si>
    <t>RR0001AV3</t>
    <phoneticPr fontId="1" type="noConversion"/>
  </si>
  <si>
    <t>RR0001AV4</t>
    <phoneticPr fontId="1" type="noConversion"/>
  </si>
  <si>
    <t>RR0002AV1</t>
    <phoneticPr fontId="1" type="noConversion"/>
  </si>
  <si>
    <t>RR0002AV2</t>
    <phoneticPr fontId="1" type="noConversion"/>
  </si>
  <si>
    <t>RR0002AV3</t>
    <phoneticPr fontId="1" type="noConversion"/>
  </si>
  <si>
    <t>RR0002AV4</t>
    <phoneticPr fontId="1" type="noConversion"/>
  </si>
  <si>
    <t>RR0003AV1</t>
    <phoneticPr fontId="1" type="noConversion"/>
  </si>
  <si>
    <t>RR0004AV1</t>
    <phoneticPr fontId="1" type="noConversion"/>
  </si>
  <si>
    <t>RR0004AV2</t>
    <phoneticPr fontId="1" type="noConversion"/>
  </si>
  <si>
    <t>RR0004aV3</t>
    <phoneticPr fontId="1" type="noConversion"/>
  </si>
  <si>
    <t>RR0004aV4</t>
    <phoneticPr fontId="1" type="noConversion"/>
  </si>
  <si>
    <t>RR0005aV1</t>
    <phoneticPr fontId="1" type="noConversion"/>
  </si>
  <si>
    <t>RR0005aV2</t>
    <phoneticPr fontId="1" type="noConversion"/>
  </si>
  <si>
    <t>RR0005aV3</t>
    <phoneticPr fontId="1" type="noConversion"/>
  </si>
  <si>
    <t>RR0005aV4</t>
    <phoneticPr fontId="1" type="noConversion"/>
  </si>
  <si>
    <t>RR0006aV1</t>
    <phoneticPr fontId="1" type="noConversion"/>
  </si>
  <si>
    <t>RR0006aV2</t>
    <phoneticPr fontId="1" type="noConversion"/>
  </si>
  <si>
    <t>RR0006aV3</t>
    <phoneticPr fontId="1" type="noConversion"/>
  </si>
  <si>
    <t>RR0007aV1</t>
    <phoneticPr fontId="1" type="noConversion"/>
  </si>
  <si>
    <t>RR0007aV2</t>
    <phoneticPr fontId="1" type="noConversion"/>
  </si>
  <si>
    <t>RR0007aV3</t>
    <phoneticPr fontId="1" type="noConversion"/>
  </si>
  <si>
    <t>RR0008aV1</t>
    <phoneticPr fontId="1" type="noConversion"/>
  </si>
  <si>
    <t>RR0008aV2</t>
    <phoneticPr fontId="1" type="noConversion"/>
  </si>
  <si>
    <t>RR0008aV3</t>
    <phoneticPr fontId="1" type="noConversion"/>
  </si>
  <si>
    <t>RR0008aV4</t>
    <phoneticPr fontId="1" type="noConversion"/>
  </si>
  <si>
    <t>RR0009aV1</t>
    <phoneticPr fontId="1" type="noConversion"/>
  </si>
  <si>
    <t>RR0009aV2</t>
    <phoneticPr fontId="1" type="noConversion"/>
  </si>
  <si>
    <t>RR0009aV3</t>
    <phoneticPr fontId="1" type="noConversion"/>
  </si>
  <si>
    <t>RR0010AV1</t>
    <phoneticPr fontId="1" type="noConversion"/>
  </si>
  <si>
    <t>RR0010AV2</t>
    <phoneticPr fontId="1" type="noConversion"/>
  </si>
  <si>
    <t>RR0010AV3</t>
    <phoneticPr fontId="1" type="noConversion"/>
  </si>
  <si>
    <t>RR0011AV1</t>
    <phoneticPr fontId="1" type="noConversion"/>
  </si>
  <si>
    <t>RR0011AV2</t>
    <phoneticPr fontId="1" type="noConversion"/>
  </si>
  <si>
    <t>RR0011AV3</t>
    <phoneticPr fontId="1" type="noConversion"/>
  </si>
  <si>
    <t>RR0012AV1</t>
    <phoneticPr fontId="1" type="noConversion"/>
  </si>
  <si>
    <t>RR0012AV2</t>
    <phoneticPr fontId="1" type="noConversion"/>
  </si>
  <si>
    <t>RR0012AV3</t>
    <phoneticPr fontId="1" type="noConversion"/>
  </si>
  <si>
    <t>Rr0013aV1</t>
    <phoneticPr fontId="1" type="noConversion"/>
  </si>
  <si>
    <t>Rr0013aV2</t>
    <phoneticPr fontId="1" type="noConversion"/>
  </si>
  <si>
    <t>Rr0013aV3</t>
    <phoneticPr fontId="1" type="noConversion"/>
  </si>
  <si>
    <t>RR0014aV1</t>
    <phoneticPr fontId="1" type="noConversion"/>
  </si>
  <si>
    <t>RR0014aV2</t>
    <phoneticPr fontId="1" type="noConversion"/>
  </si>
  <si>
    <t>RR0014aV3</t>
    <phoneticPr fontId="1" type="noConversion"/>
  </si>
  <si>
    <t>RR0015aV1</t>
    <phoneticPr fontId="1" type="noConversion"/>
  </si>
  <si>
    <t>RR0015aV2</t>
    <phoneticPr fontId="1" type="noConversion"/>
  </si>
  <si>
    <t>RR0015aV3</t>
    <phoneticPr fontId="1" type="noConversion"/>
  </si>
  <si>
    <t>RR0016aV1</t>
    <phoneticPr fontId="1" type="noConversion"/>
  </si>
  <si>
    <t>RR0016aV2</t>
    <phoneticPr fontId="1" type="noConversion"/>
  </si>
  <si>
    <t>RR0017aV1</t>
    <phoneticPr fontId="1" type="noConversion"/>
  </si>
  <si>
    <t>RR0017aV2</t>
    <phoneticPr fontId="1" type="noConversion"/>
  </si>
  <si>
    <t>HM0041Bv1</t>
    <phoneticPr fontId="1" type="noConversion"/>
  </si>
  <si>
    <t>HM0042bV1</t>
    <phoneticPr fontId="1" type="noConversion"/>
  </si>
  <si>
    <t>RR0001bV1</t>
    <phoneticPr fontId="1" type="noConversion"/>
  </si>
  <si>
    <t>RR0001bV2</t>
    <phoneticPr fontId="1" type="noConversion"/>
  </si>
  <si>
    <t>RR0001bV3</t>
    <phoneticPr fontId="1" type="noConversion"/>
  </si>
  <si>
    <t>RR0001bV4</t>
    <phoneticPr fontId="1" type="noConversion"/>
  </si>
  <si>
    <t>RR0002bV1</t>
    <phoneticPr fontId="1" type="noConversion"/>
  </si>
  <si>
    <t>RR0002bV2</t>
    <phoneticPr fontId="1" type="noConversion"/>
  </si>
  <si>
    <t>RR0002bV3</t>
    <phoneticPr fontId="1" type="noConversion"/>
  </si>
  <si>
    <t>RR0002bV4</t>
    <phoneticPr fontId="1" type="noConversion"/>
  </si>
  <si>
    <t>RR0004bV1</t>
    <phoneticPr fontId="1" type="noConversion"/>
  </si>
  <si>
    <t>RR0004bV2</t>
    <phoneticPr fontId="1" type="noConversion"/>
  </si>
  <si>
    <t>RR0004bV3</t>
    <phoneticPr fontId="1" type="noConversion"/>
  </si>
  <si>
    <t>RR0005bV1</t>
    <phoneticPr fontId="1" type="noConversion"/>
  </si>
  <si>
    <t>RR0006bV1</t>
    <phoneticPr fontId="1" type="noConversion"/>
  </si>
  <si>
    <t>RR0006bV2</t>
    <phoneticPr fontId="1" type="noConversion"/>
  </si>
  <si>
    <t>RR0006bV3</t>
    <phoneticPr fontId="1" type="noConversion"/>
  </si>
  <si>
    <t>RR0007bV1</t>
    <phoneticPr fontId="1" type="noConversion"/>
  </si>
  <si>
    <t>RR0007bV2</t>
    <phoneticPr fontId="1" type="noConversion"/>
  </si>
  <si>
    <t>RR0007bV3</t>
    <phoneticPr fontId="1" type="noConversion"/>
  </si>
  <si>
    <t>RR0009Bv1</t>
    <phoneticPr fontId="1" type="noConversion"/>
  </si>
  <si>
    <t>RR0009bV2</t>
    <phoneticPr fontId="1" type="noConversion"/>
  </si>
  <si>
    <t>RR0009bV3</t>
    <phoneticPr fontId="1" type="noConversion"/>
  </si>
  <si>
    <t>RR0010bV1</t>
    <phoneticPr fontId="1" type="noConversion"/>
  </si>
  <si>
    <t>RR0010bV2</t>
    <phoneticPr fontId="1" type="noConversion"/>
  </si>
  <si>
    <t>RR0010bV3</t>
    <phoneticPr fontId="1" type="noConversion"/>
  </si>
  <si>
    <t>RR0011bV1</t>
    <phoneticPr fontId="1" type="noConversion"/>
  </si>
  <si>
    <t>RR0011bV2</t>
    <phoneticPr fontId="1" type="noConversion"/>
  </si>
  <si>
    <t>RR0012bV1</t>
    <phoneticPr fontId="1" type="noConversion"/>
  </si>
  <si>
    <t>RR0012bV2</t>
    <phoneticPr fontId="1" type="noConversion"/>
  </si>
  <si>
    <t>RR0015bV1</t>
    <phoneticPr fontId="1" type="noConversion"/>
  </si>
  <si>
    <t>RR0015Bv2</t>
    <phoneticPr fontId="1" type="noConversion"/>
  </si>
  <si>
    <t>RR0015Bv3</t>
    <phoneticPr fontId="1" type="noConversion"/>
  </si>
  <si>
    <t>RR0016Bv1</t>
    <phoneticPr fontId="1" type="noConversion"/>
  </si>
  <si>
    <t>RR0016bV2</t>
    <phoneticPr fontId="1" type="noConversion"/>
  </si>
  <si>
    <t>Age (year)</t>
    <phoneticPr fontId="1" type="noConversion"/>
  </si>
  <si>
    <t>11mo</t>
    <phoneticPr fontId="1" type="noConversion"/>
  </si>
  <si>
    <t>Date of birth</t>
    <phoneticPr fontId="1" type="noConversion"/>
  </si>
  <si>
    <t>2/3/2017</t>
  </si>
  <si>
    <t>01/20/2017</t>
  </si>
  <si>
    <t>09/16/2012</t>
  </si>
  <si>
    <t>11/9/2007</t>
  </si>
  <si>
    <t>09/18/2018</t>
  </si>
  <si>
    <t>09/21/2006</t>
  </si>
  <si>
    <t>05/24/2004</t>
  </si>
  <si>
    <t>01/24/2004</t>
  </si>
  <si>
    <t>01/03/2011</t>
  </si>
  <si>
    <t>12/27/2009</t>
  </si>
  <si>
    <t>04/24/2016</t>
  </si>
  <si>
    <t>04/15/2005</t>
  </si>
  <si>
    <t>11/25/2004</t>
  </si>
  <si>
    <t>12/20/2018</t>
  </si>
  <si>
    <t>1/11/2006</t>
  </si>
  <si>
    <t>05/29/2003</t>
  </si>
  <si>
    <t>Sex</t>
    <phoneticPr fontId="1" type="noConversion"/>
  </si>
  <si>
    <t>F</t>
  </si>
  <si>
    <t>M</t>
  </si>
  <si>
    <t>Weight (or weight-for-age z score)</t>
    <phoneticPr fontId="1" type="noConversion"/>
  </si>
  <si>
    <t>10.4 kg</t>
  </si>
  <si>
    <t>31.8 kg</t>
  </si>
  <si>
    <t>42.7 kg</t>
  </si>
  <si>
    <t>28 kg</t>
  </si>
  <si>
    <t>33 kg</t>
  </si>
  <si>
    <t xml:space="preserve">41.8 kg </t>
  </si>
  <si>
    <t>56 kg</t>
  </si>
  <si>
    <t>18.6 kg</t>
  </si>
  <si>
    <t>25 kg</t>
  </si>
  <si>
    <t>14 kg</t>
  </si>
  <si>
    <t>71 kg</t>
  </si>
  <si>
    <t>77 kg</t>
  </si>
  <si>
    <t>7.7 kg</t>
  </si>
  <si>
    <t>41 kg</t>
  </si>
  <si>
    <t>31.4 kg</t>
  </si>
  <si>
    <t>25.4 kg</t>
  </si>
  <si>
    <t>27.2 kg</t>
  </si>
  <si>
    <t>11.8 kg</t>
  </si>
  <si>
    <t>57.3 kg</t>
  </si>
  <si>
    <t>41.7 kg</t>
  </si>
  <si>
    <t>23.6 kg</t>
  </si>
  <si>
    <t>17 kg</t>
  </si>
  <si>
    <t>13.5 kg</t>
  </si>
  <si>
    <t>34 kg</t>
  </si>
  <si>
    <t>Height (or height-for-age z score)</t>
    <phoneticPr fontId="1" type="noConversion"/>
  </si>
  <si>
    <t>92 cm</t>
  </si>
  <si>
    <t>150 cm</t>
  </si>
  <si>
    <t>160 cm</t>
  </si>
  <si>
    <t>104 cm</t>
  </si>
  <si>
    <t>106 cm</t>
  </si>
  <si>
    <t>165 cm</t>
  </si>
  <si>
    <t>119 cm</t>
  </si>
  <si>
    <t>90 cm</t>
  </si>
  <si>
    <t>170 cm</t>
  </si>
  <si>
    <t>183 cm</t>
  </si>
  <si>
    <t>65 cm</t>
  </si>
  <si>
    <t>157 cm</t>
  </si>
  <si>
    <t>136 cm</t>
  </si>
  <si>
    <t>133 cm</t>
  </si>
  <si>
    <t>87 cm</t>
  </si>
  <si>
    <t>167 cm</t>
  </si>
  <si>
    <t>102 cm</t>
  </si>
  <si>
    <t>97 cm</t>
  </si>
  <si>
    <t>BCG vaccination</t>
    <phoneticPr fontId="1" type="noConversion"/>
  </si>
  <si>
    <t>Yes</t>
  </si>
  <si>
    <t>No</t>
  </si>
  <si>
    <t>Don´t Remember</t>
  </si>
  <si>
    <t>YES</t>
  </si>
  <si>
    <t>Mother said no but had the scar</t>
  </si>
  <si>
    <t>TB exposure history</t>
    <phoneticPr fontId="1" type="noConversion"/>
  </si>
  <si>
    <t>Unknown</t>
  </si>
  <si>
    <t>YES mom</t>
    <phoneticPr fontId="1" type="noConversion"/>
  </si>
  <si>
    <t>Mother</t>
  </si>
  <si>
    <t>HIV infection</t>
    <phoneticPr fontId="1" type="noConversion"/>
  </si>
  <si>
    <t>NEG</t>
    <phoneticPr fontId="1" type="noConversion"/>
  </si>
  <si>
    <t>POS</t>
    <phoneticPr fontId="1" type="noConversion"/>
  </si>
  <si>
    <t xml:space="preserve">      HIV RNA copies/mL</t>
  </si>
  <si>
    <t xml:space="preserve">      CD4+ T cells count/μL</t>
    <phoneticPr fontId="1" type="noConversion"/>
  </si>
  <si>
    <t xml:space="preserve">      CD4+ T cells percentage</t>
    <phoneticPr fontId="1" type="noConversion"/>
  </si>
  <si>
    <t>Culture</t>
    <phoneticPr fontId="1" type="noConversion"/>
  </si>
  <si>
    <t>Not done</t>
  </si>
  <si>
    <t>SPUTUM POS</t>
    <phoneticPr fontId="1" type="noConversion"/>
  </si>
  <si>
    <t>Not done</t>
    <phoneticPr fontId="1" type="noConversion"/>
  </si>
  <si>
    <t>POS++</t>
    <phoneticPr fontId="1" type="noConversion"/>
  </si>
  <si>
    <t>not done</t>
  </si>
  <si>
    <t>Xpert</t>
    <phoneticPr fontId="1" type="noConversion"/>
  </si>
  <si>
    <t>TB symptoms</t>
    <phoneticPr fontId="1" type="noConversion"/>
  </si>
  <si>
    <t>POS</t>
  </si>
  <si>
    <t>NEG</t>
  </si>
  <si>
    <t xml:space="preserve">      Description for TB symptoms</t>
    <phoneticPr fontId="1" type="noConversion"/>
  </si>
  <si>
    <t>more than 30 days with fever, 2 days with diarrhea, chronic productive cough, wheezing, weight loss, abdominal pain, night sweats</t>
    <phoneticPr fontId="1" type="noConversion"/>
  </si>
  <si>
    <t>Fever of 48 hours</t>
  </si>
  <si>
    <t xml:space="preserve"> fever more than 1-month, chronic productive cough, weight loss</t>
    <phoneticPr fontId="1" type="noConversion"/>
  </si>
  <si>
    <t>only presented abdominal pain in this visit</t>
    <phoneticPr fontId="1" type="noConversion"/>
  </si>
  <si>
    <t>Chronic coughing for more than 15 days, abdominal pain, night sweats</t>
    <phoneticPr fontId="1" type="noConversion"/>
  </si>
  <si>
    <t xml:space="preserve">Weight loss, abdominal pain, night sweats </t>
    <phoneticPr fontId="1" type="noConversion"/>
  </si>
  <si>
    <t>Chronic coughing “getting better”; abdominal pain</t>
    <phoneticPr fontId="1" type="noConversion"/>
  </si>
  <si>
    <t>Weight loss</t>
    <phoneticPr fontId="1" type="noConversion"/>
  </si>
  <si>
    <t>productive coughing (more than 15 days), weight loss, abdominal pain</t>
    <phoneticPr fontId="1" type="noConversion"/>
  </si>
  <si>
    <t xml:space="preserve"> 9 days fever, wheezing </t>
    <phoneticPr fontId="1" type="noConversion"/>
  </si>
  <si>
    <t>fever, chronic productive cough, weight loss, night sweats</t>
    <phoneticPr fontId="1" type="noConversion"/>
  </si>
  <si>
    <t>fever</t>
    <phoneticPr fontId="1" type="noConversion"/>
  </si>
  <si>
    <t>fever, chronic productive cough, hemoptysis, weight loss</t>
    <phoneticPr fontId="1" type="noConversion"/>
  </si>
  <si>
    <t>Wheezing, diarrhea, Abdominal Pain, weight loss.</t>
  </si>
  <si>
    <t>fever for 2 weeks, productive cough, weight loss, abdominal pain</t>
    <phoneticPr fontId="1" type="noConversion"/>
  </si>
  <si>
    <t>Chronic cough (more than 15 days), weight loss, night sweats</t>
    <phoneticPr fontId="1" type="noConversion"/>
  </si>
  <si>
    <t>Weight loss, night sweats</t>
    <phoneticPr fontId="1" type="noConversion"/>
  </si>
  <si>
    <t>Fever 1-month, chronic cough for more than 15 days, weight loss</t>
    <phoneticPr fontId="1" type="noConversion"/>
  </si>
  <si>
    <t>Fever of 1 day, chronic productive coughing, vomiting, abdominal pain.</t>
  </si>
  <si>
    <t>seizures/irritability</t>
    <phoneticPr fontId="1" type="noConversion"/>
  </si>
  <si>
    <t xml:space="preserve"> 3 months with fever, ear pain, chronic productive cough, vomiting, 1 day with diarrhea, weight loss, abdominal pain, night sweats</t>
    <phoneticPr fontId="1" type="noConversion"/>
  </si>
  <si>
    <t>fever, weight loss and headache for more than a month</t>
    <phoneticPr fontId="1" type="noConversion"/>
  </si>
  <si>
    <t>Chronic dry cough, abdominal pain.</t>
  </si>
  <si>
    <t>Chest radiography</t>
    <phoneticPr fontId="1" type="noConversion"/>
  </si>
  <si>
    <t>Not done？</t>
    <phoneticPr fontId="1" type="noConversion"/>
  </si>
  <si>
    <t xml:space="preserve">      Description for chest radiography</t>
    <phoneticPr fontId="1" type="noConversion"/>
  </si>
  <si>
    <t>Peri-hilar and/or Peri-tracheal Lymphadenopathy present. CT of the column showed destruction of the vertebra and loss of intervertebral space</t>
    <phoneticPr fontId="1" type="noConversion"/>
  </si>
  <si>
    <t>peripheral pulmonic focus and consolidation</t>
    <phoneticPr fontId="1" type="noConversion"/>
  </si>
  <si>
    <t>Atelectasis</t>
    <phoneticPr fontId="1" type="noConversion"/>
  </si>
  <si>
    <t>Peripheral pulmonic focus on the left lung (apex and base)</t>
    <phoneticPr fontId="1" type="noConversion"/>
  </si>
  <si>
    <t>Peripheral pulmonic focus and cavitations observed</t>
    <phoneticPr fontId="1" type="noConversion"/>
  </si>
  <si>
    <t>cavitations observed</t>
    <phoneticPr fontId="1" type="noConversion"/>
  </si>
  <si>
    <t>peripheral pulmonic focus, atelectasis and air trapping</t>
    <phoneticPr fontId="1" type="noConversion"/>
  </si>
  <si>
    <t>Miliary pattern</t>
    <phoneticPr fontId="1" type="noConversion"/>
  </si>
  <si>
    <t>pleural effusion</t>
    <phoneticPr fontId="1" type="noConversion"/>
  </si>
  <si>
    <t>Consolidation</t>
    <phoneticPr fontId="1" type="noConversion"/>
  </si>
  <si>
    <t>Miliarty pattern</t>
    <phoneticPr fontId="1" type="noConversion"/>
  </si>
  <si>
    <t>Lumbar MRI compatible with Pott’s Disease</t>
  </si>
  <si>
    <t>Consolidation</t>
  </si>
  <si>
    <t>Atelectasis, pleural effusion</t>
    <phoneticPr fontId="1" type="noConversion"/>
  </si>
  <si>
    <t>Peripheral pulmonic focus, Atelectasis</t>
  </si>
  <si>
    <t>Peripheral pulmonic focus</t>
    <phoneticPr fontId="1" type="noConversion"/>
  </si>
  <si>
    <t>peripheral pulmonic focus</t>
    <phoneticPr fontId="1" type="noConversion"/>
  </si>
  <si>
    <t>consolidation, atelectasis</t>
    <phoneticPr fontId="1" type="noConversion"/>
  </si>
  <si>
    <t>right basal alveolar pattern</t>
    <phoneticPr fontId="1" type="noConversion"/>
  </si>
  <si>
    <t>TST</t>
    <phoneticPr fontId="1" type="noConversion"/>
  </si>
  <si>
    <t>IGRAs</t>
    <phoneticPr fontId="1" type="noConversion"/>
  </si>
  <si>
    <t>NO results</t>
    <phoneticPr fontId="1" type="noConversion"/>
  </si>
  <si>
    <t>Blood collect date</t>
    <phoneticPr fontId="1" type="noConversion"/>
  </si>
  <si>
    <t>Weeks after treatment</t>
    <phoneticPr fontId="1" type="noConversion"/>
  </si>
  <si>
    <t>CFP-10/iS</t>
    <phoneticPr fontId="1" type="noConversion"/>
  </si>
  <si>
    <t>CFP-10</t>
    <phoneticPr fontId="1" type="noConversion"/>
  </si>
  <si>
    <t>pos</t>
  </si>
  <si>
    <t>pos</t>
    <phoneticPr fontId="1" type="noConversion"/>
  </si>
  <si>
    <t>neg</t>
    <phoneticPr fontId="1" type="noConversion"/>
  </si>
  <si>
    <t>neg</t>
  </si>
  <si>
    <t>pos(strong)</t>
    <phoneticPr fontId="1" type="noConversion"/>
  </si>
  <si>
    <t>Outcome</t>
    <phoneticPr fontId="1" type="noConversion"/>
  </si>
  <si>
    <t>Unconfirmed</t>
    <phoneticPr fontId="1" type="noConversion"/>
  </si>
  <si>
    <t>Confirmed</t>
    <phoneticPr fontId="1" type="noConversion"/>
  </si>
  <si>
    <t>unconfirmed?</t>
    <phoneticPr fontId="1" type="noConversion"/>
  </si>
  <si>
    <t>unconfirmed</t>
    <phoneticPr fontId="1" type="noConversion"/>
  </si>
  <si>
    <t>confirmed</t>
    <phoneticPr fontId="1" type="noConversion"/>
  </si>
  <si>
    <t>Site</t>
    <phoneticPr fontId="1" type="noConversion"/>
  </si>
  <si>
    <t>PTB and EPTB</t>
    <phoneticPr fontId="1" type="noConversion"/>
  </si>
  <si>
    <t>PTB</t>
    <phoneticPr fontId="1" type="noConversion"/>
  </si>
  <si>
    <t>EPTB</t>
    <phoneticPr fontId="1" type="noConversion"/>
  </si>
  <si>
    <t>Treatment start date</t>
    <phoneticPr fontId="1" type="noConversion"/>
  </si>
  <si>
    <t>Treatment end date (6 mo, 3-4 drugs 2mo, 2 drugs 4mo)</t>
    <phoneticPr fontId="1" type="noConversion"/>
  </si>
  <si>
    <t>Follow-up completed date (last visit)</t>
    <phoneticPr fontId="1" type="noConversion"/>
  </si>
  <si>
    <t>When had positive response to anti-TB therapy</t>
    <phoneticPr fontId="1" type="noConversion"/>
  </si>
  <si>
    <t>Yes, when?</t>
    <phoneticPr fontId="1" type="noConversion"/>
  </si>
  <si>
    <t>When resistance to anti-TB therapy</t>
    <phoneticPr fontId="1" type="noConversion"/>
  </si>
  <si>
    <t>xpert resistance</t>
    <phoneticPr fontId="1" type="noConversion"/>
  </si>
  <si>
    <t>When cured? (symptoms disappear)</t>
    <phoneticPr fontId="1" type="noConversion"/>
  </si>
  <si>
    <t>other note</t>
    <phoneticPr fontId="1" type="noConversion"/>
  </si>
  <si>
    <t>die leukemia</t>
    <phoneticPr fontId="1" type="noConversion"/>
  </si>
  <si>
    <t>die</t>
    <phoneticPr fontId="1" type="noConversion"/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</si>
  <si>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</si>
  <si>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</si>
  <si>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</si>
  <si>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</si>
  <si>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</si>
  <si>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</si>
  <si>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</si>
  <si>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</si>
  <si>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</si>
  <si>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</si>
  <si>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</si>
  <si>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</si>
  <si>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</si>
  <si>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</si>
  <si>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</si>
  <si>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</si>
  <si>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</si>
  <si>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No record</t>
  </si>
  <si>
    <t>Negative</t>
  </si>
  <si>
    <t>Non-TB participant</t>
  </si>
  <si>
    <t>unconfirmed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</si>
  <si>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</si>
  <si>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</si>
  <si>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</si>
  <si>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</si>
  <si>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</si>
  <si>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</si>
  <si>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</si>
  <si>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</si>
  <si>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</si>
  <si>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</si>
  <si>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</si>
  <si>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</si>
  <si>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</si>
  <si>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</si>
  <si>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Positive</t>
  </si>
  <si>
    <t>TB classification</t>
  </si>
  <si>
    <t>Participant ID</t>
  </si>
  <si>
    <t>TB contact</t>
  </si>
  <si>
    <t>1AV1</t>
  </si>
  <si>
    <t>sample ID</t>
  </si>
  <si>
    <t>2AV1</t>
  </si>
  <si>
    <t>Peak area of light peptide</t>
  </si>
  <si>
    <t>Peak area of heavy peptide</t>
  </si>
  <si>
    <t>3AV1</t>
  </si>
  <si>
    <t>5AV1</t>
  </si>
  <si>
    <t>7AV1</t>
  </si>
  <si>
    <t>8AV1</t>
  </si>
  <si>
    <t>11AV1</t>
  </si>
  <si>
    <t>12AV1</t>
  </si>
  <si>
    <t>13AV1</t>
  </si>
  <si>
    <t>17AV1</t>
  </si>
  <si>
    <t>4AV1</t>
  </si>
  <si>
    <t>6AV2</t>
  </si>
  <si>
    <t>9AV1</t>
  </si>
  <si>
    <t>10AV1</t>
  </si>
  <si>
    <t>CFP-10 (pM)</t>
  </si>
  <si>
    <t>Adjusted peak area ratio</t>
  </si>
  <si>
    <t>14AV2</t>
  </si>
  <si>
    <t>15AV1</t>
  </si>
  <si>
    <t>3 months with fever, ear pain, chronic productive cough, vomiting, 1 day with diarrhea, weight loss, abdominal pain, night sweats</t>
  </si>
  <si>
    <t xml:space="preserve">9 days fever, wheezing </t>
  </si>
  <si>
    <t>16AV1</t>
  </si>
  <si>
    <t>1BV1</t>
  </si>
  <si>
    <t>2BV1</t>
  </si>
  <si>
    <t>4BV1</t>
  </si>
  <si>
    <t>5BV1</t>
  </si>
  <si>
    <t>6BV1</t>
  </si>
  <si>
    <t>7BV1</t>
  </si>
  <si>
    <t>9BV1</t>
  </si>
  <si>
    <t>10BV1</t>
  </si>
  <si>
    <t>11BV1</t>
  </si>
  <si>
    <t>12BV1</t>
  </si>
  <si>
    <t>15BV1</t>
  </si>
  <si>
    <t>16BV1</t>
  </si>
  <si>
    <t>CFP-10pep positivity based on peak feature cutoffs</t>
  </si>
  <si>
    <t>23BV1</t>
  </si>
  <si>
    <t>26BV1</t>
  </si>
  <si>
    <t>Peak Area Ratio</t>
  </si>
  <si>
    <t>Note:</t>
  </si>
  <si>
    <t>Adjusted Peak Area Ratio=Original Peak Area Ratio×IS peptide Peak Area/the average IS Peptide Peak Area in Spiked-in Standards for Quantitative Curve</t>
  </si>
  <si>
    <t>Not applicable</t>
  </si>
  <si>
    <t>Sex (F, female; M, male)</t>
  </si>
  <si>
    <t>Adjusted peak area ratio (Log10)</t>
  </si>
  <si>
    <t>CFP-10 (pM, Log10)</t>
  </si>
  <si>
    <t>The average IS peptide peak area in spiked-in standards for quantitative curve is 60659.8</t>
  </si>
  <si>
    <t>Standard curve formula is Log10 Concentration of CFP-10 (pM)=(log10 adjust Peak Area Ratio+1.4695)/0.9093</t>
  </si>
  <si>
    <t>Confirmed TB case</t>
  </si>
  <si>
    <t>Unconfirmed TB case</t>
  </si>
  <si>
    <t>Non-TB control</t>
  </si>
  <si>
    <t>Dataset S6. Demographics and clinical information of 31 participants in Dominican Republic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</si>
</sst>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;@"/>
    <numFmt numFmtId="165" formatCode="m/d/yy;@"/>
    <numFmt numFmtId="166" formatCode="0_ "/>
    <numFmt numFmtId="167" formatCode="0.000"/>
  </numFmts>
  <fonts count="12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Calibri"/>
      <family val="2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1"/>
      <color theme="1"/>
      <name val="Arial"/>
      <family val="2"/>
    </font>
    <font>
      <sz val="11"/>
      <color theme="1"/>
      <name val="DengXian"/>
      <family val="2"/>
      <charset val="134"/>
      <scheme val="minor"/>
    </font>
    <font>
      <sz val="11"/>
      <color rgb="FF0070C0"/>
      <name val="Arial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8"/>
      <name val="DengXian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164" fontId="8" fillId="0" borderId="1" xfId="0" applyNumberFormat="1" applyFont="1" applyBorder="1"/>
    <xf numFmtId="165" fontId="8" fillId="0" borderId="1" xfId="0" applyNumberFormat="1" applyFont="1" applyBorder="1"/>
    <xf numFmtId="14" fontId="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4" fontId="0" fillId="2" borderId="0" xfId="0" applyNumberFormat="1" applyFill="1" applyAlignment="1">
      <alignment horizontal="left"/>
    </xf>
    <xf numFmtId="166" fontId="8" fillId="0" borderId="1" xfId="0" applyNumberFormat="1" applyFont="1" applyBorder="1"/>
    <xf numFmtId="0" fontId="8" fillId="0" borderId="1" xfId="0" applyFont="1" applyBorder="1"/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0" fillId="0" borderId="0" xfId="0" applyAlignment="1"/>
    <xf numFmtId="164" fontId="8" fillId="0" borderId="1" xfId="0" applyNumberFormat="1" applyFont="1" applyBorder="1" applyAlignment="1"/>
    <xf numFmtId="165" fontId="8" fillId="0" borderId="1" xfId="0" applyNumberFormat="1" applyFont="1" applyBorder="1" applyAlignment="1"/>
    <xf numFmtId="0" fontId="5" fillId="0" borderId="2" xfId="0" applyFont="1" applyBorder="1" applyAlignment="1">
      <alignment horizontal="left"/>
    </xf>
    <xf numFmtId="165" fontId="8" fillId="0" borderId="2" xfId="0" applyNumberFormat="1" applyFont="1" applyBorder="1" applyAlignment="1"/>
    <xf numFmtId="14" fontId="5" fillId="0" borderId="2" xfId="0" applyNumberFormat="1" applyFont="1" applyBorder="1" applyAlignment="1">
      <alignment horizontal="left"/>
    </xf>
    <xf numFmtId="0" fontId="10" fillId="0" borderId="1" xfId="0" applyFont="1" applyBorder="1"/>
    <xf numFmtId="14" fontId="10" fillId="0" borderId="1" xfId="0" applyNumberFormat="1" applyFont="1" applyBorder="1"/>
    <xf numFmtId="0" fontId="0" fillId="0" borderId="0" xfId="0" applyBorder="1" applyAlignment="1"/>
    <xf numFmtId="0" fontId="5" fillId="0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/>
    <xf numFmtId="0" fontId="0" fillId="0" borderId="1" xfId="0" applyBorder="1" applyAlignment="1"/>
    <xf numFmtId="0" fontId="5" fillId="0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167" fontId="5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</cellXfs>
  <cellStyles count="199">
    <cellStyle name="Followed Hyperlink" xfId="2" builtinId="9" hidden="1"/>
    <cellStyle name="Followed Hyperlink" xfId="14" builtinId="9" hidden="1"/>
    <cellStyle name="Followed Hyperlink" xfId="12" builtinId="9" hidden="1"/>
    <cellStyle name="Followed Hyperlink" xfId="38" builtinId="9" hidden="1"/>
    <cellStyle name="Followed Hyperlink" xfId="64" builtinId="9" hidden="1"/>
    <cellStyle name="Followed Hyperlink" xfId="52" builtinId="9" hidden="1"/>
    <cellStyle name="Followed Hyperlink" xfId="42" builtinId="9" hidden="1"/>
    <cellStyle name="Followed Hyperlink" xfId="32" builtinId="9" hidden="1"/>
    <cellStyle name="Followed Hyperlink" xfId="66" builtinId="9" hidden="1"/>
    <cellStyle name="Followed Hyperlink" xfId="82" builtinId="9" hidden="1"/>
    <cellStyle name="Followed Hyperlink" xfId="98" builtinId="9" hidden="1"/>
    <cellStyle name="Followed Hyperlink" xfId="114" builtinId="9" hidden="1"/>
    <cellStyle name="Followed Hyperlink" xfId="130" builtinId="9" hidden="1"/>
    <cellStyle name="Followed Hyperlink" xfId="146" builtinId="9" hidden="1"/>
    <cellStyle name="Followed Hyperlink" xfId="162" builtinId="9" hidden="1"/>
    <cellStyle name="Followed Hyperlink" xfId="178" builtinId="9" hidden="1"/>
    <cellStyle name="Followed Hyperlink" xfId="194" builtinId="9" hidden="1"/>
    <cellStyle name="Followed Hyperlink" xfId="112" builtinId="9" hidden="1"/>
    <cellStyle name="Followed Hyperlink" xfId="120" builtinId="9" hidden="1"/>
    <cellStyle name="Followed Hyperlink" xfId="132" builtinId="9" hidden="1"/>
    <cellStyle name="Followed Hyperlink" xfId="144" builtinId="9" hidden="1"/>
    <cellStyle name="Followed Hyperlink" xfId="152" builtinId="9" hidden="1"/>
    <cellStyle name="Followed Hyperlink" xfId="164" builtinId="9" hidden="1"/>
    <cellStyle name="Followed Hyperlink" xfId="176" builtinId="9" hidden="1"/>
    <cellStyle name="Followed Hyperlink" xfId="184" builtinId="9" hidden="1"/>
    <cellStyle name="Followed Hyperlink" xfId="188" builtinId="9" hidden="1"/>
    <cellStyle name="Followed Hyperlink" xfId="156" builtinId="9" hidden="1"/>
    <cellStyle name="Followed Hyperlink" xfId="124" builtinId="9" hidden="1"/>
    <cellStyle name="Followed Hyperlink" xfId="84" builtinId="9" hidden="1"/>
    <cellStyle name="Followed Hyperlink" xfId="96" builtinId="9" hidden="1"/>
    <cellStyle name="Followed Hyperlink" xfId="104" builtinId="9" hidden="1"/>
    <cellStyle name="Followed Hyperlink" xfId="76" builtinId="9" hidden="1"/>
    <cellStyle name="Followed Hyperlink" xfId="72" builtinId="9" hidden="1"/>
    <cellStyle name="Followed Hyperlink" xfId="68" builtinId="9" hidden="1"/>
    <cellStyle name="Followed Hyperlink" xfId="80" builtinId="9" hidden="1"/>
    <cellStyle name="Followed Hyperlink" xfId="92" builtinId="9" hidden="1"/>
    <cellStyle name="Followed Hyperlink" xfId="100" builtinId="9" hidden="1"/>
    <cellStyle name="Followed Hyperlink" xfId="88" builtinId="9" hidden="1"/>
    <cellStyle name="Followed Hyperlink" xfId="108" builtinId="9" hidden="1"/>
    <cellStyle name="Followed Hyperlink" xfId="140" builtinId="9" hidden="1"/>
    <cellStyle name="Followed Hyperlink" xfId="172" builtinId="9" hidden="1"/>
    <cellStyle name="Followed Hyperlink" xfId="192" builtinId="9" hidden="1"/>
    <cellStyle name="Followed Hyperlink" xfId="180" builtinId="9" hidden="1"/>
    <cellStyle name="Followed Hyperlink" xfId="168" builtinId="9" hidden="1"/>
    <cellStyle name="Followed Hyperlink" xfId="160" builtinId="9" hidden="1"/>
    <cellStyle name="Followed Hyperlink" xfId="148" builtinId="9" hidden="1"/>
    <cellStyle name="Followed Hyperlink" xfId="136" builtinId="9" hidden="1"/>
    <cellStyle name="Followed Hyperlink" xfId="128" builtinId="9" hidden="1"/>
    <cellStyle name="Followed Hyperlink" xfId="116" builtinId="9" hidden="1"/>
    <cellStyle name="Followed Hyperlink" xfId="196" builtinId="9" hidden="1"/>
    <cellStyle name="Followed Hyperlink" xfId="186" builtinId="9" hidden="1"/>
    <cellStyle name="Followed Hyperlink" xfId="170" builtinId="9" hidden="1"/>
    <cellStyle name="Followed Hyperlink" xfId="154" builtinId="9" hidden="1"/>
    <cellStyle name="Followed Hyperlink" xfId="138" builtinId="9" hidden="1"/>
    <cellStyle name="Followed Hyperlink" xfId="122" builtinId="9" hidden="1"/>
    <cellStyle name="Followed Hyperlink" xfId="106" builtinId="9" hidden="1"/>
    <cellStyle name="Followed Hyperlink" xfId="90" builtinId="9" hidden="1"/>
    <cellStyle name="Followed Hyperlink" xfId="74" builtinId="9" hidden="1"/>
    <cellStyle name="Followed Hyperlink" xfId="26" builtinId="9" hidden="1"/>
    <cellStyle name="Followed Hyperlink" xfId="36" builtinId="9" hidden="1"/>
    <cellStyle name="Followed Hyperlink" xfId="48" builtinId="9" hidden="1"/>
    <cellStyle name="Followed Hyperlink" xfId="58" builtinId="9" hidden="1"/>
    <cellStyle name="Followed Hyperlink" xfId="54" builtinId="9" hidden="1"/>
    <cellStyle name="Followed Hyperlink" xfId="22" builtinId="9" hidden="1"/>
    <cellStyle name="Followed Hyperlink" xfId="18" builtinId="9" hidden="1"/>
    <cellStyle name="Followed Hyperlink" xfId="8" builtinId="9" hidden="1"/>
    <cellStyle name="Followed Hyperlink" xfId="4" builtinId="9" hidden="1"/>
    <cellStyle name="Followed Hyperlink" xfId="110" builtinId="9" hidden="1"/>
    <cellStyle name="Followed Hyperlink" xfId="102" builtinId="9" hidden="1"/>
    <cellStyle name="Followed Hyperlink" xfId="94" builtinId="9" hidden="1"/>
    <cellStyle name="Followed Hyperlink" xfId="78" builtinId="9" hidden="1"/>
    <cellStyle name="Followed Hyperlink" xfId="70" builtinId="9" hidden="1"/>
    <cellStyle name="Followed Hyperlink" xfId="24" builtinId="9" hidden="1"/>
    <cellStyle name="Followed Hyperlink" xfId="34" builtinId="9" hidden="1"/>
    <cellStyle name="Followed Hyperlink" xfId="40" builtinId="9" hidden="1"/>
    <cellStyle name="Followed Hyperlink" xfId="44" builtinId="9" hidden="1"/>
    <cellStyle name="Followed Hyperlink" xfId="56" builtinId="9" hidden="1"/>
    <cellStyle name="Followed Hyperlink" xfId="60" builtinId="9" hidden="1"/>
    <cellStyle name="Followed Hyperlink" xfId="62" builtinId="9" hidden="1"/>
    <cellStyle name="Followed Hyperlink" xfId="30" builtinId="9" hidden="1"/>
    <cellStyle name="Followed Hyperlink" xfId="10" builtinId="9" hidden="1"/>
    <cellStyle name="Followed Hyperlink" xfId="16" builtinId="9" hidden="1"/>
    <cellStyle name="Followed Hyperlink" xfId="6" builtinId="9" hidden="1"/>
    <cellStyle name="Followed Hyperlink" xfId="20" builtinId="9" hidden="1"/>
    <cellStyle name="Followed Hyperlink" xfId="46" builtinId="9" hidden="1"/>
    <cellStyle name="Followed Hyperlink" xfId="50" builtinId="9" hidden="1"/>
    <cellStyle name="Followed Hyperlink" xfId="28" builtinId="9" hidden="1"/>
    <cellStyle name="Followed Hyperlink" xfId="86" builtinId="9" hidden="1"/>
    <cellStyle name="Followed Hyperlink" xfId="118" builtinId="9" hidden="1"/>
    <cellStyle name="Followed Hyperlink" xfId="166" builtinId="9" hidden="1"/>
    <cellStyle name="Followed Hyperlink" xfId="158" builtinId="9" hidden="1"/>
    <cellStyle name="Followed Hyperlink" xfId="142" builtinId="9" hidden="1"/>
    <cellStyle name="Followed Hyperlink" xfId="134" builtinId="9" hidden="1"/>
    <cellStyle name="Followed Hyperlink" xfId="126" builtinId="9" hidden="1"/>
    <cellStyle name="Followed Hyperlink" xfId="150" builtinId="9" hidden="1"/>
    <cellStyle name="Followed Hyperlink" xfId="182" builtinId="9" hidden="1"/>
    <cellStyle name="Followed Hyperlink" xfId="174" builtinId="9" hidden="1"/>
    <cellStyle name="Followed Hyperlink" xfId="190" builtinId="9" hidden="1"/>
    <cellStyle name="Followed Hyperlink" xfId="198" builtinId="9" hidden="1"/>
    <cellStyle name="Hyperlink" xfId="85" builtinId="8" hidden="1"/>
    <cellStyle name="Hyperlink" xfId="75" builtinId="8" hidden="1"/>
    <cellStyle name="Hyperlink" xfId="67" builtinId="8" hidden="1"/>
    <cellStyle name="Hyperlink" xfId="49" builtinId="8" hidden="1"/>
    <cellStyle name="Hyperlink" xfId="39" builtinId="8" hidden="1"/>
    <cellStyle name="Hyperlink" xfId="117" builtinId="8" hidden="1"/>
    <cellStyle name="Hyperlink" xfId="143" builtinId="8" hidden="1"/>
    <cellStyle name="Hyperlink" xfId="145" builtinId="8" hidden="1"/>
    <cellStyle name="Hyperlink" xfId="147" builtinId="8" hidden="1"/>
    <cellStyle name="Hyperlink" xfId="155" builtinId="8" hidden="1"/>
    <cellStyle name="Hyperlink" xfId="159" builtinId="8" hidden="1"/>
    <cellStyle name="Hyperlink" xfId="161" builtinId="8" hidden="1"/>
    <cellStyle name="Hyperlink" xfId="167" builtinId="8" hidden="1"/>
    <cellStyle name="Hyperlink" xfId="169" builtinId="8" hidden="1"/>
    <cellStyle name="Hyperlink" xfId="175" builtinId="8" hidden="1"/>
    <cellStyle name="Hyperlink" xfId="179" builtinId="8" hidden="1"/>
    <cellStyle name="Hyperlink" xfId="183" builtinId="8" hidden="1"/>
    <cellStyle name="Hyperlink" xfId="185" builtinId="8" hidden="1"/>
    <cellStyle name="Hyperlink" xfId="191" builtinId="8" hidden="1"/>
    <cellStyle name="Hyperlink" xfId="195" builtinId="8" hidden="1"/>
    <cellStyle name="Hyperlink" xfId="197" builtinId="8" hidden="1"/>
    <cellStyle name="Hyperlink" xfId="181" builtinId="8" hidden="1"/>
    <cellStyle name="Hyperlink" xfId="173" builtinId="8" hidden="1"/>
    <cellStyle name="Hyperlink" xfId="165" builtinId="8" hidden="1"/>
    <cellStyle name="Hyperlink" xfId="171" builtinId="8" hidden="1"/>
    <cellStyle name="Hyperlink" xfId="151" builtinId="8" hidden="1"/>
    <cellStyle name="Hyperlink" xfId="115" builtinId="8" hidden="1"/>
    <cellStyle name="Hyperlink" xfId="121" builtinId="8" hidden="1"/>
    <cellStyle name="Hyperlink" xfId="123" builtinId="8" hidden="1"/>
    <cellStyle name="Hyperlink" xfId="127" builtinId="8" hidden="1"/>
    <cellStyle name="Hyperlink" xfId="131" builtinId="8" hidden="1"/>
    <cellStyle name="Hyperlink" xfId="135" builtinId="8" hidden="1"/>
    <cellStyle name="Hyperlink" xfId="137" builtinId="8" hidden="1"/>
    <cellStyle name="Hyperlink" xfId="103" builtinId="8" hidden="1"/>
    <cellStyle name="Hyperlink" xfId="105" builtinId="8" hidden="1"/>
    <cellStyle name="Hyperlink" xfId="107" builtinId="8" hidden="1"/>
    <cellStyle name="Hyperlink" xfId="113" builtinId="8" hidden="1"/>
    <cellStyle name="Hyperlink" xfId="97" builtinId="8" hidden="1"/>
    <cellStyle name="Hyperlink" xfId="99" builtinId="8" hidden="1"/>
    <cellStyle name="Hyperlink" xfId="91" builtinId="8" hidden="1"/>
    <cellStyle name="Hyperlink" xfId="95" builtinId="8" hidden="1"/>
    <cellStyle name="Hyperlink" xfId="111" builtinId="8" hidden="1"/>
    <cellStyle name="Hyperlink" xfId="139" builtinId="8" hidden="1"/>
    <cellStyle name="Hyperlink" xfId="129" builtinId="8" hidden="1"/>
    <cellStyle name="Hyperlink" xfId="119" builtinId="8" hidden="1"/>
    <cellStyle name="Hyperlink" xfId="193" builtinId="8" hidden="1"/>
    <cellStyle name="Hyperlink" xfId="189" builtinId="8" hidden="1"/>
    <cellStyle name="Hyperlink" xfId="187" builtinId="8" hidden="1"/>
    <cellStyle name="Hyperlink" xfId="177" builtinId="8" hidden="1"/>
    <cellStyle name="Hyperlink" xfId="163" builtinId="8" hidden="1"/>
    <cellStyle name="Hyperlink" xfId="153" builtinId="8" hidden="1"/>
    <cellStyle name="Hyperlink" xfId="149" builtinId="8" hidden="1"/>
    <cellStyle name="Hyperlink" xfId="57" builtinId="8" hidden="1"/>
    <cellStyle name="Hyperlink" xfId="61" builtinId="8" hidden="1"/>
    <cellStyle name="Hyperlink" xfId="79" builtinId="8" hidden="1"/>
    <cellStyle name="Hyperlink" xfId="81" builtinId="8" hidden="1"/>
    <cellStyle name="Hyperlink" xfId="87" builtinId="8" hidden="1"/>
    <cellStyle name="Hyperlink" xfId="89" builtinId="8" hidden="1"/>
    <cellStyle name="Hyperlink" xfId="77" builtinId="8" hidden="1"/>
    <cellStyle name="Hyperlink" xfId="45" builtinId="8" hidden="1"/>
    <cellStyle name="Hyperlink" xfId="19" builtinId="8" hidden="1"/>
    <cellStyle name="Hyperlink" xfId="21" builtinId="8" hidden="1"/>
    <cellStyle name="Hyperlink" xfId="25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11" builtinId="8" hidden="1"/>
    <cellStyle name="Hyperlink" xfId="13" builtinId="8" hidden="1"/>
    <cellStyle name="Hyperlink" xfId="15" builtinId="8" hidden="1"/>
    <cellStyle name="Hyperlink" xfId="7" builtinId="8" hidden="1"/>
    <cellStyle name="Hyperlink" xfId="3" builtinId="8" hidden="1"/>
    <cellStyle name="Hyperlink" xfId="1" builtinId="8" hidden="1"/>
    <cellStyle name="Hyperlink" xfId="17" builtinId="8" hidden="1"/>
    <cellStyle name="Hyperlink" xfId="9" builtinId="8" hidden="1"/>
    <cellStyle name="Hyperlink" xfId="31" builtinId="8" hidden="1"/>
    <cellStyle name="Hyperlink" xfId="23" builtinId="8" hidden="1"/>
    <cellStyle name="Hyperlink" xfId="5" builtinId="8" hidden="1"/>
    <cellStyle name="Hyperlink" xfId="27" builtinId="8" hidden="1"/>
    <cellStyle name="Hyperlink" xfId="83" builtinId="8" hidden="1"/>
    <cellStyle name="Hyperlink" xfId="47" builtinId="8" hidden="1"/>
    <cellStyle name="Hyperlink" xfId="51" builtinId="8" hidden="1"/>
    <cellStyle name="Hyperlink" xfId="53" builtinId="8" hidden="1"/>
    <cellStyle name="Hyperlink" xfId="55" builtinId="8" hidden="1"/>
    <cellStyle name="Hyperlink" xfId="59" builtinId="8" hidden="1"/>
    <cellStyle name="Hyperlink" xfId="63" builtinId="8" hidden="1"/>
    <cellStyle name="Hyperlink" xfId="65" builtinId="8" hidden="1"/>
    <cellStyle name="Hyperlink" xfId="69" builtinId="8" hidden="1"/>
    <cellStyle name="Hyperlink" xfId="71" builtinId="8" hidden="1"/>
    <cellStyle name="Hyperlink" xfId="73" builtinId="8" hidden="1"/>
    <cellStyle name="Hyperlink" xfId="109" builtinId="8" hidden="1"/>
    <cellStyle name="Hyperlink" xfId="101" builtinId="8" hidden="1"/>
    <cellStyle name="Hyperlink" xfId="93" builtinId="8" hidden="1"/>
    <cellStyle name="Hyperlink" xfId="41" builtinId="8" hidden="1"/>
    <cellStyle name="Hyperlink" xfId="43" builtinId="8" hidden="1"/>
    <cellStyle name="Hyperlink" xfId="133" builtinId="8" hidden="1"/>
    <cellStyle name="Hyperlink" xfId="125" builtinId="8" hidden="1"/>
    <cellStyle name="Hyperlink" xfId="141" builtinId="8" hidden="1"/>
    <cellStyle name="Hyperlink" xfId="157" builtinId="8" hidden="1"/>
    <cellStyle name="Normal" xfId="0" builtinId="0"/>
  </cellStyles>
  <dxfs count="0"/>
  <tableStyles count="0" defaultTableStyle="TableStyleMedium9" defaultPivotStyle="PivotStyleMedium7"/>
  <colors>
    <mruColors>
      <color rgb="FFFEF3CC"/>
      <color rgb="FFFFE5DA"/>
      <color rgb="FFDBB4C3"/>
      <color rgb="FFFDF8F4"/>
      <color rgb="FFFFFFFF"/>
      <color rgb="FFFCF7F3"/>
      <color rgb="FFFFFEF0"/>
      <color rgb="FFF2F8EF"/>
      <color rgb="FF8DC16D"/>
      <color rgb="FF99B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L33"/>
  <sheetViews>
    <sheetView zoomScale="136" workbookViewId="0"/>
  </sheetViews>
  <sheetFormatPr defaultColWidth="10.90625" defaultRowHeight="15.6" x14ac:dyDescent="0.3"/>
  <cols>
    <col min="1" max="1" width="42" style="4" bestFit="1" customWidth="1"/>
    <col min="2" max="2" width="14" style="4" customWidth="1"/>
    <col min="3" max="5" width="11.36328125" style="4" customWidth="1"/>
    <col min="6" max="6" width="13.6328125" style="4" customWidth="1"/>
    <col min="7" max="7" width="11.36328125" style="4" customWidth="1"/>
    <col min="8" max="8" width="13.453125" style="4" customWidth="1"/>
    <col min="9" max="9" width="11.36328125" style="4" customWidth="1"/>
    <col min="10" max="10" width="13.36328125" style="4" customWidth="1"/>
    <col min="11" max="18" width="11.36328125" style="4" customWidth="1"/>
    <col min="19" max="19" width="12.08984375" style="4" customWidth="1"/>
    <col min="20" max="103" width="11.36328125" style="4" customWidth="1"/>
    <col min="104" max="136" width="10.90625" style="4"/>
    <col min="137" max="16384" width="10.90625" style="2"/>
  </cols>
  <sheetData>
    <row r="1" spans="1:8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</row>
    <row r="2" spans="1:88" ht="18" customHeight="1" x14ac:dyDescent="0.3">
      <c r="A2" s="3" t="s">
        <v>88</v>
      </c>
      <c r="B2" s="3">
        <v>2</v>
      </c>
      <c r="C2" s="3"/>
      <c r="D2" s="3"/>
      <c r="E2" s="3"/>
      <c r="F2" s="3">
        <v>12</v>
      </c>
      <c r="G2" s="3"/>
      <c r="H2" s="3"/>
      <c r="I2" s="3"/>
      <c r="J2" s="3">
        <v>12</v>
      </c>
      <c r="K2" s="3">
        <v>7</v>
      </c>
      <c r="L2" s="3"/>
      <c r="M2" s="3"/>
      <c r="N2" s="3"/>
      <c r="O2" s="3">
        <v>11</v>
      </c>
      <c r="P2" s="3"/>
      <c r="Q2" s="3"/>
      <c r="R2" s="3"/>
      <c r="S2" s="3">
        <v>1</v>
      </c>
      <c r="T2" s="3"/>
      <c r="U2" s="3"/>
      <c r="V2" s="3">
        <v>13</v>
      </c>
      <c r="W2" s="3"/>
      <c r="X2" s="3"/>
      <c r="Y2" s="3">
        <v>15</v>
      </c>
      <c r="Z2" s="3"/>
      <c r="AA2" s="3"/>
      <c r="AB2" s="3"/>
      <c r="AC2" s="3">
        <v>15</v>
      </c>
      <c r="AD2" s="3"/>
      <c r="AE2" s="3"/>
      <c r="AF2" s="3">
        <v>8</v>
      </c>
      <c r="AG2" s="3"/>
      <c r="AH2" s="3"/>
      <c r="AI2" s="3">
        <v>9</v>
      </c>
      <c r="AJ2" s="3"/>
      <c r="AK2" s="3"/>
      <c r="AL2" s="3">
        <v>3</v>
      </c>
      <c r="AM2" s="3"/>
      <c r="AN2" s="3"/>
      <c r="AO2" s="3">
        <v>14</v>
      </c>
      <c r="AP2" s="3"/>
      <c r="AQ2" s="3"/>
      <c r="AR2" s="3">
        <v>15</v>
      </c>
      <c r="AS2" s="3"/>
      <c r="AT2" s="3"/>
      <c r="AU2" s="3" t="s">
        <v>89</v>
      </c>
      <c r="AV2" s="3"/>
      <c r="AW2" s="3"/>
      <c r="AX2" s="3">
        <v>14</v>
      </c>
      <c r="AY2" s="3"/>
      <c r="AZ2" s="3">
        <v>16</v>
      </c>
      <c r="BA2" s="3"/>
      <c r="BB2" s="3"/>
      <c r="BC2" s="3"/>
      <c r="BD2" s="3">
        <v>1</v>
      </c>
      <c r="BE2" s="3"/>
      <c r="BF2" s="3"/>
      <c r="BG2" s="3"/>
      <c r="BH2" s="3">
        <v>11</v>
      </c>
      <c r="BI2" s="3"/>
      <c r="BJ2" s="3"/>
      <c r="BK2" s="3"/>
      <c r="BL2" s="3">
        <v>8</v>
      </c>
      <c r="BM2" s="3"/>
      <c r="BN2" s="3"/>
      <c r="BO2" s="3">
        <v>9</v>
      </c>
      <c r="BP2" s="3">
        <v>2</v>
      </c>
      <c r="BQ2" s="3"/>
      <c r="BR2" s="3"/>
      <c r="BS2" s="3">
        <v>17</v>
      </c>
      <c r="BT2" s="3"/>
      <c r="BU2" s="3"/>
      <c r="BV2" s="3">
        <v>12</v>
      </c>
      <c r="BW2" s="3"/>
      <c r="BX2" s="3"/>
      <c r="BY2" s="3">
        <v>6</v>
      </c>
      <c r="BZ2" s="3"/>
      <c r="CA2" s="3"/>
      <c r="CB2" s="3">
        <v>4</v>
      </c>
      <c r="CC2" s="3"/>
      <c r="CD2" s="3">
        <v>2</v>
      </c>
      <c r="CE2" s="3"/>
      <c r="CF2" s="3">
        <v>3</v>
      </c>
      <c r="CG2" s="3"/>
      <c r="CH2" s="3"/>
      <c r="CI2" s="3">
        <v>15</v>
      </c>
      <c r="CJ2" s="3"/>
    </row>
    <row r="3" spans="1:88" s="1" customFormat="1" ht="18" customHeight="1" x14ac:dyDescent="0.3">
      <c r="A3" s="3" t="s">
        <v>90</v>
      </c>
      <c r="B3" s="3" t="s">
        <v>91</v>
      </c>
      <c r="C3" s="3"/>
      <c r="D3" s="3"/>
      <c r="E3" s="3"/>
      <c r="F3" s="7">
        <v>39146</v>
      </c>
      <c r="G3" s="3"/>
      <c r="H3" s="3"/>
      <c r="I3" s="3"/>
      <c r="J3" s="3" t="s">
        <v>92</v>
      </c>
      <c r="K3" s="3" t="s">
        <v>93</v>
      </c>
      <c r="L3" s="3"/>
      <c r="M3" s="3"/>
      <c r="N3" s="3"/>
      <c r="O3" s="3" t="s">
        <v>94</v>
      </c>
      <c r="P3" s="3"/>
      <c r="Q3" s="3"/>
      <c r="R3" s="3"/>
      <c r="S3" s="3" t="s">
        <v>95</v>
      </c>
      <c r="T3" s="3"/>
      <c r="U3" s="3"/>
      <c r="V3" s="3" t="s">
        <v>96</v>
      </c>
      <c r="W3" s="3"/>
      <c r="X3" s="3"/>
      <c r="Y3" s="3" t="s">
        <v>97</v>
      </c>
      <c r="Z3" s="3"/>
      <c r="AA3" s="3"/>
      <c r="AB3" s="3"/>
      <c r="AC3" s="3" t="s">
        <v>98</v>
      </c>
      <c r="AD3" s="3"/>
      <c r="AE3" s="3"/>
      <c r="AF3" s="3" t="s">
        <v>99</v>
      </c>
      <c r="AG3" s="3"/>
      <c r="AH3" s="3"/>
      <c r="AI3" s="3" t="s">
        <v>100</v>
      </c>
      <c r="AJ3" s="3"/>
      <c r="AK3" s="3"/>
      <c r="AL3" s="3" t="s">
        <v>101</v>
      </c>
      <c r="AM3" s="3"/>
      <c r="AN3" s="3"/>
      <c r="AO3" s="3" t="s">
        <v>102</v>
      </c>
      <c r="AP3" s="3"/>
      <c r="AQ3" s="3"/>
      <c r="AR3" s="3" t="s">
        <v>103</v>
      </c>
      <c r="AS3" s="3"/>
      <c r="AT3" s="3"/>
      <c r="AU3" s="3" t="s">
        <v>104</v>
      </c>
      <c r="AV3" s="3"/>
      <c r="AW3" s="3"/>
      <c r="AX3" s="3" t="s">
        <v>105</v>
      </c>
      <c r="AY3" s="3"/>
      <c r="AZ3" s="3" t="s">
        <v>106</v>
      </c>
      <c r="BA3" s="3"/>
      <c r="BB3" s="3"/>
      <c r="BC3" s="3"/>
      <c r="BD3" s="7">
        <v>42769</v>
      </c>
      <c r="BE3" s="3"/>
      <c r="BF3" s="3"/>
      <c r="BG3" s="3"/>
      <c r="BH3" s="7">
        <v>39724</v>
      </c>
      <c r="BI3" s="3"/>
      <c r="BJ3" s="3"/>
      <c r="BK3" s="3"/>
      <c r="BL3" s="7">
        <v>40556</v>
      </c>
      <c r="BM3" s="3"/>
      <c r="BN3" s="3"/>
      <c r="BO3" s="7">
        <v>40570</v>
      </c>
      <c r="BP3" s="7">
        <v>42978</v>
      </c>
      <c r="BQ3" s="3"/>
      <c r="BR3" s="3"/>
      <c r="BS3" s="7">
        <v>37538</v>
      </c>
      <c r="BT3" s="3"/>
      <c r="BU3" s="3"/>
      <c r="BV3" s="7">
        <v>39370</v>
      </c>
      <c r="BW3" s="3"/>
      <c r="BX3" s="3"/>
      <c r="BY3" s="7">
        <v>41333</v>
      </c>
      <c r="BZ3" s="3"/>
      <c r="CA3" s="3"/>
      <c r="CB3" s="7">
        <v>42289</v>
      </c>
      <c r="CC3" s="3"/>
      <c r="CD3" s="7">
        <v>42784</v>
      </c>
      <c r="CE3" s="3"/>
      <c r="CF3" s="7">
        <v>42557</v>
      </c>
      <c r="CG3" s="3"/>
      <c r="CH3" s="3"/>
      <c r="CI3" s="7">
        <v>38153</v>
      </c>
      <c r="CJ3" s="3"/>
    </row>
    <row r="4" spans="1:88" ht="18" customHeight="1" x14ac:dyDescent="0.3">
      <c r="A4" s="3" t="s">
        <v>107</v>
      </c>
      <c r="B4" s="3" t="s">
        <v>108</v>
      </c>
      <c r="C4" s="3"/>
      <c r="D4" s="3"/>
      <c r="E4" s="3"/>
      <c r="F4" s="3" t="s">
        <v>109</v>
      </c>
      <c r="G4" s="3"/>
      <c r="H4" s="3"/>
      <c r="I4" s="3"/>
      <c r="J4" s="3" t="s">
        <v>108</v>
      </c>
      <c r="K4" s="3" t="s">
        <v>109</v>
      </c>
      <c r="L4" s="3"/>
      <c r="M4" s="3"/>
      <c r="N4" s="3"/>
      <c r="O4" s="3" t="s">
        <v>108</v>
      </c>
      <c r="P4" s="3"/>
      <c r="Q4" s="3"/>
      <c r="R4" s="3"/>
      <c r="S4" s="3" t="s">
        <v>108</v>
      </c>
      <c r="T4" s="3"/>
      <c r="U4" s="3"/>
      <c r="V4" s="3" t="s">
        <v>108</v>
      </c>
      <c r="W4" s="3"/>
      <c r="X4" s="3"/>
      <c r="Y4" s="3" t="s">
        <v>108</v>
      </c>
      <c r="Z4" s="3"/>
      <c r="AA4" s="3"/>
      <c r="AB4" s="3"/>
      <c r="AC4" s="3" t="s">
        <v>108</v>
      </c>
      <c r="AD4" s="3"/>
      <c r="AE4" s="3"/>
      <c r="AF4" s="3" t="s">
        <v>109</v>
      </c>
      <c r="AG4" s="3"/>
      <c r="AH4" s="3"/>
      <c r="AI4" s="3" t="s">
        <v>108</v>
      </c>
      <c r="AJ4" s="3"/>
      <c r="AK4" s="3"/>
      <c r="AL4" s="3" t="s">
        <v>108</v>
      </c>
      <c r="AM4" s="3"/>
      <c r="AN4" s="3"/>
      <c r="AO4" s="3" t="s">
        <v>109</v>
      </c>
      <c r="AP4" s="3"/>
      <c r="AQ4" s="3"/>
      <c r="AR4" s="3" t="s">
        <v>108</v>
      </c>
      <c r="AS4" s="3"/>
      <c r="AT4" s="3"/>
      <c r="AU4" s="3" t="s">
        <v>108</v>
      </c>
      <c r="AV4" s="3"/>
      <c r="AW4" s="3"/>
      <c r="AX4" s="3" t="s">
        <v>108</v>
      </c>
      <c r="AY4" s="3"/>
      <c r="AZ4" s="3" t="s">
        <v>108</v>
      </c>
      <c r="BA4" s="3"/>
      <c r="BB4" s="3"/>
      <c r="BC4" s="3"/>
      <c r="BD4" s="3" t="s">
        <v>108</v>
      </c>
      <c r="BE4" s="3"/>
      <c r="BF4" s="3"/>
      <c r="BG4" s="3"/>
      <c r="BH4" s="3" t="s">
        <v>108</v>
      </c>
      <c r="BI4" s="3"/>
      <c r="BJ4" s="3"/>
      <c r="BK4" s="3"/>
      <c r="BL4" s="3" t="s">
        <v>109</v>
      </c>
      <c r="BM4" s="3"/>
      <c r="BN4" s="3"/>
      <c r="BO4" s="3" t="s">
        <v>109</v>
      </c>
      <c r="BP4" s="3" t="s">
        <v>109</v>
      </c>
      <c r="BQ4" s="3"/>
      <c r="BR4" s="3"/>
      <c r="BS4" s="3" t="s">
        <v>108</v>
      </c>
      <c r="BT4" s="3"/>
      <c r="BU4" s="3"/>
      <c r="BV4" s="3" t="s">
        <v>108</v>
      </c>
      <c r="BW4" s="3"/>
      <c r="BX4" s="3"/>
      <c r="BY4" s="3" t="s">
        <v>109</v>
      </c>
      <c r="BZ4" s="3"/>
      <c r="CA4" s="3"/>
      <c r="CB4" s="3" t="s">
        <v>108</v>
      </c>
      <c r="CC4" s="3"/>
      <c r="CD4" s="3" t="s">
        <v>109</v>
      </c>
      <c r="CE4" s="3"/>
      <c r="CF4" s="3" t="s">
        <v>109</v>
      </c>
      <c r="CG4" s="3"/>
      <c r="CH4" s="3"/>
      <c r="CI4" s="3" t="s">
        <v>108</v>
      </c>
      <c r="CJ4" s="3"/>
    </row>
    <row r="5" spans="1:88" ht="18" customHeight="1" x14ac:dyDescent="0.3">
      <c r="A5" s="3" t="s">
        <v>110</v>
      </c>
      <c r="B5" s="3" t="s">
        <v>111</v>
      </c>
      <c r="C5" s="3"/>
      <c r="D5" s="3"/>
      <c r="E5" s="3"/>
      <c r="F5" s="3" t="s">
        <v>112</v>
      </c>
      <c r="G5" s="3"/>
      <c r="H5" s="3"/>
      <c r="I5" s="3"/>
      <c r="J5" s="3" t="s">
        <v>113</v>
      </c>
      <c r="K5" s="3" t="s">
        <v>114</v>
      </c>
      <c r="L5" s="3"/>
      <c r="M5" s="3"/>
      <c r="N5" s="3"/>
      <c r="O5" s="3" t="s">
        <v>115</v>
      </c>
      <c r="P5" s="3"/>
      <c r="Q5" s="3"/>
      <c r="R5" s="3"/>
      <c r="S5" s="3"/>
      <c r="T5" s="3"/>
      <c r="U5" s="3"/>
      <c r="V5" s="3" t="s">
        <v>116</v>
      </c>
      <c r="W5" s="3"/>
      <c r="X5" s="3"/>
      <c r="Y5" s="3" t="s">
        <v>117</v>
      </c>
      <c r="Z5" s="3"/>
      <c r="AA5" s="3"/>
      <c r="AB5" s="3"/>
      <c r="AC5" s="3"/>
      <c r="AD5" s="3"/>
      <c r="AE5" s="3"/>
      <c r="AF5" s="3" t="s">
        <v>118</v>
      </c>
      <c r="AG5" s="3"/>
      <c r="AH5" s="3"/>
      <c r="AI5" s="3" t="s">
        <v>119</v>
      </c>
      <c r="AJ5" s="3"/>
      <c r="AK5" s="3"/>
      <c r="AL5" s="3" t="s">
        <v>120</v>
      </c>
      <c r="AM5" s="3"/>
      <c r="AN5" s="3"/>
      <c r="AO5" s="3" t="s">
        <v>121</v>
      </c>
      <c r="AP5" s="3"/>
      <c r="AQ5" s="3"/>
      <c r="AR5" s="3" t="s">
        <v>122</v>
      </c>
      <c r="AS5" s="3"/>
      <c r="AT5" s="3"/>
      <c r="AU5" s="3" t="s">
        <v>123</v>
      </c>
      <c r="AV5" s="3"/>
      <c r="AW5" s="3"/>
      <c r="AX5" s="3" t="s">
        <v>124</v>
      </c>
      <c r="AY5" s="3"/>
      <c r="AZ5" s="3"/>
      <c r="BA5" s="3"/>
      <c r="BB5" s="3"/>
      <c r="BC5" s="3"/>
      <c r="BD5" s="3"/>
      <c r="BE5" s="3"/>
      <c r="BF5" s="3"/>
      <c r="BG5" s="3"/>
      <c r="BH5" s="3" t="s">
        <v>125</v>
      </c>
      <c r="BI5" s="3"/>
      <c r="BJ5" s="3"/>
      <c r="BK5" s="3"/>
      <c r="BL5" s="3" t="s">
        <v>126</v>
      </c>
      <c r="BM5" s="3"/>
      <c r="BN5" s="3"/>
      <c r="BO5" s="3" t="s">
        <v>127</v>
      </c>
      <c r="BP5" s="3" t="s">
        <v>128</v>
      </c>
      <c r="BQ5" s="3"/>
      <c r="BR5" s="3"/>
      <c r="BS5" s="3" t="s">
        <v>129</v>
      </c>
      <c r="BT5" s="3"/>
      <c r="BU5" s="3"/>
      <c r="BV5" s="3" t="s">
        <v>130</v>
      </c>
      <c r="BW5" s="3"/>
      <c r="BX5" s="3"/>
      <c r="BY5" s="3" t="s">
        <v>131</v>
      </c>
      <c r="BZ5" s="3"/>
      <c r="CA5" s="3"/>
      <c r="CB5" s="3" t="s">
        <v>132</v>
      </c>
      <c r="CC5" s="3"/>
      <c r="CD5" s="3" t="s">
        <v>133</v>
      </c>
      <c r="CE5" s="3"/>
      <c r="CF5" s="3" t="s">
        <v>132</v>
      </c>
      <c r="CG5" s="3"/>
      <c r="CH5" s="3"/>
      <c r="CI5" s="3" t="s">
        <v>134</v>
      </c>
      <c r="CJ5" s="3"/>
    </row>
    <row r="6" spans="1:88" ht="18" customHeight="1" x14ac:dyDescent="0.3">
      <c r="A6" s="3" t="s">
        <v>135</v>
      </c>
      <c r="B6" s="3" t="s">
        <v>136</v>
      </c>
      <c r="C6" s="3"/>
      <c r="D6" s="3"/>
      <c r="E6" s="3"/>
      <c r="F6" s="3" t="s">
        <v>137</v>
      </c>
      <c r="G6" s="3"/>
      <c r="H6" s="3"/>
      <c r="I6" s="3"/>
      <c r="J6" s="3" t="s">
        <v>138</v>
      </c>
      <c r="K6" s="3" t="s">
        <v>139</v>
      </c>
      <c r="L6" s="3"/>
      <c r="M6" s="3"/>
      <c r="N6" s="3"/>
      <c r="O6" s="3" t="s">
        <v>140</v>
      </c>
      <c r="P6" s="3"/>
      <c r="Q6" s="3"/>
      <c r="R6" s="3"/>
      <c r="S6" s="3"/>
      <c r="T6" s="3"/>
      <c r="U6" s="3"/>
      <c r="V6" s="3" t="s">
        <v>141</v>
      </c>
      <c r="W6" s="3"/>
      <c r="X6" s="3"/>
      <c r="Y6" s="3"/>
      <c r="Z6" s="3"/>
      <c r="AA6" s="3"/>
      <c r="AB6" s="3"/>
      <c r="AC6" s="3"/>
      <c r="AD6" s="3"/>
      <c r="AE6" s="3"/>
      <c r="AF6" s="3" t="s">
        <v>142</v>
      </c>
      <c r="AG6" s="3"/>
      <c r="AH6" s="3"/>
      <c r="AI6" s="3"/>
      <c r="AJ6" s="3"/>
      <c r="AK6" s="3"/>
      <c r="AL6" s="3" t="s">
        <v>143</v>
      </c>
      <c r="AM6" s="3"/>
      <c r="AN6" s="3"/>
      <c r="AO6" s="3" t="s">
        <v>144</v>
      </c>
      <c r="AP6" s="3"/>
      <c r="AQ6" s="3"/>
      <c r="AR6" s="3" t="s">
        <v>145</v>
      </c>
      <c r="AS6" s="3"/>
      <c r="AT6" s="3"/>
      <c r="AU6" s="3" t="s">
        <v>146</v>
      </c>
      <c r="AV6" s="3"/>
      <c r="AW6" s="3"/>
      <c r="AX6" s="3" t="s">
        <v>147</v>
      </c>
      <c r="AY6" s="3"/>
      <c r="AZ6" s="3"/>
      <c r="BA6" s="3"/>
      <c r="BB6" s="3"/>
      <c r="BC6" s="3"/>
      <c r="BD6" s="3"/>
      <c r="BE6" s="3"/>
      <c r="BF6" s="3"/>
      <c r="BG6" s="3"/>
      <c r="BH6" s="3" t="s">
        <v>148</v>
      </c>
      <c r="BI6" s="3"/>
      <c r="BJ6" s="3"/>
      <c r="BK6" s="3"/>
      <c r="BL6" s="3" t="s">
        <v>149</v>
      </c>
      <c r="BM6" s="3"/>
      <c r="BN6" s="3"/>
      <c r="BO6" s="3" t="s">
        <v>147</v>
      </c>
      <c r="BP6" s="3" t="s">
        <v>150</v>
      </c>
      <c r="BQ6" s="3"/>
      <c r="BR6" s="3"/>
      <c r="BS6" s="3" t="s">
        <v>151</v>
      </c>
      <c r="BT6" s="3"/>
      <c r="BU6" s="3"/>
      <c r="BV6" s="3" t="s">
        <v>137</v>
      </c>
      <c r="BW6" s="3"/>
      <c r="BX6" s="3"/>
      <c r="BY6" s="3" t="s">
        <v>139</v>
      </c>
      <c r="BZ6" s="3"/>
      <c r="CA6" s="3"/>
      <c r="CB6" s="3" t="s">
        <v>139</v>
      </c>
      <c r="CC6" s="3"/>
      <c r="CD6" s="3" t="s">
        <v>152</v>
      </c>
      <c r="CE6" s="3"/>
      <c r="CF6" s="3" t="s">
        <v>153</v>
      </c>
      <c r="CG6" s="3"/>
      <c r="CH6" s="3"/>
      <c r="CI6" s="3" t="s">
        <v>147</v>
      </c>
      <c r="CJ6" s="3"/>
    </row>
    <row r="7" spans="1:88" ht="18" customHeight="1" x14ac:dyDescent="0.3">
      <c r="A7" s="3" t="s">
        <v>154</v>
      </c>
      <c r="B7" s="3" t="s">
        <v>155</v>
      </c>
      <c r="C7" s="3"/>
      <c r="D7" s="3"/>
      <c r="E7" s="3"/>
      <c r="F7" s="3" t="s">
        <v>155</v>
      </c>
      <c r="G7" s="3"/>
      <c r="H7" s="3"/>
      <c r="I7" s="3"/>
      <c r="J7" s="3" t="s">
        <v>155</v>
      </c>
      <c r="K7" s="3" t="s">
        <v>155</v>
      </c>
      <c r="L7" s="3"/>
      <c r="M7" s="3"/>
      <c r="N7" s="3"/>
      <c r="O7" s="3" t="s">
        <v>156</v>
      </c>
      <c r="P7" s="3"/>
      <c r="Q7" s="3"/>
      <c r="R7" s="3"/>
      <c r="S7" s="3"/>
      <c r="T7" s="3"/>
      <c r="U7" s="3"/>
      <c r="V7" s="3" t="s">
        <v>157</v>
      </c>
      <c r="W7" s="3"/>
      <c r="X7" s="3"/>
      <c r="Y7" s="3" t="s">
        <v>155</v>
      </c>
      <c r="Z7" s="3"/>
      <c r="AA7" s="3"/>
      <c r="AB7" s="3"/>
      <c r="AC7" s="3" t="s">
        <v>155</v>
      </c>
      <c r="AD7" s="3"/>
      <c r="AE7" s="3"/>
      <c r="AF7" s="3"/>
      <c r="AG7" s="3"/>
      <c r="AH7" s="3"/>
      <c r="AI7" s="3" t="s">
        <v>155</v>
      </c>
      <c r="AJ7" s="3"/>
      <c r="AK7" s="3"/>
      <c r="AL7" s="3" t="s">
        <v>155</v>
      </c>
      <c r="AM7" s="3"/>
      <c r="AN7" s="3"/>
      <c r="AO7" s="3" t="s">
        <v>155</v>
      </c>
      <c r="AP7" s="3"/>
      <c r="AQ7" s="3"/>
      <c r="AR7" s="3" t="s">
        <v>155</v>
      </c>
      <c r="AS7" s="3"/>
      <c r="AT7" s="3"/>
      <c r="AU7" s="3" t="s">
        <v>155</v>
      </c>
      <c r="AV7" s="3"/>
      <c r="AW7" s="3"/>
      <c r="AX7" s="3"/>
      <c r="AY7" s="3"/>
      <c r="AZ7" s="3" t="s">
        <v>155</v>
      </c>
      <c r="BA7" s="3"/>
      <c r="BB7" s="3"/>
      <c r="BC7" s="3"/>
      <c r="BD7" s="3" t="s">
        <v>158</v>
      </c>
      <c r="BE7" s="3"/>
      <c r="BF7" s="3"/>
      <c r="BG7" s="3"/>
      <c r="BH7" s="3" t="s">
        <v>158</v>
      </c>
      <c r="BI7" s="3"/>
      <c r="BJ7" s="3"/>
      <c r="BK7" s="3"/>
      <c r="BL7" s="3" t="s">
        <v>158</v>
      </c>
      <c r="BM7" s="3"/>
      <c r="BN7" s="3"/>
      <c r="BO7" s="3" t="s">
        <v>158</v>
      </c>
      <c r="BP7" s="3" t="s">
        <v>158</v>
      </c>
      <c r="BQ7" s="3"/>
      <c r="BR7" s="3"/>
      <c r="BS7" s="3" t="s">
        <v>158</v>
      </c>
      <c r="BT7" s="3"/>
      <c r="BU7" s="3"/>
      <c r="BV7" s="3" t="s">
        <v>158</v>
      </c>
      <c r="BW7" s="3"/>
      <c r="BX7" s="3"/>
      <c r="BY7" s="3" t="s">
        <v>159</v>
      </c>
      <c r="BZ7" s="3"/>
      <c r="CA7" s="3"/>
      <c r="CB7" s="3" t="s">
        <v>158</v>
      </c>
      <c r="CC7" s="3"/>
      <c r="CD7" s="3" t="s">
        <v>158</v>
      </c>
      <c r="CE7" s="3"/>
      <c r="CF7" s="3" t="s">
        <v>158</v>
      </c>
      <c r="CG7" s="3"/>
      <c r="CH7" s="3"/>
      <c r="CI7" s="3" t="s">
        <v>158</v>
      </c>
      <c r="CJ7" s="3"/>
    </row>
    <row r="8" spans="1:88" ht="18" customHeight="1" x14ac:dyDescent="0.3">
      <c r="A8" s="3" t="s">
        <v>160</v>
      </c>
      <c r="B8" s="3" t="s">
        <v>161</v>
      </c>
      <c r="C8" s="3"/>
      <c r="D8" s="3"/>
      <c r="E8" s="3"/>
      <c r="F8" s="3" t="s">
        <v>161</v>
      </c>
      <c r="G8" s="3"/>
      <c r="H8" s="3"/>
      <c r="I8" s="3"/>
      <c r="J8" s="3" t="s">
        <v>161</v>
      </c>
      <c r="K8" s="3" t="s">
        <v>161</v>
      </c>
      <c r="L8" s="3"/>
      <c r="M8" s="3"/>
      <c r="N8" s="3"/>
      <c r="O8" s="3" t="s">
        <v>161</v>
      </c>
      <c r="P8" s="3"/>
      <c r="Q8" s="3"/>
      <c r="R8" s="3"/>
      <c r="S8" s="3"/>
      <c r="T8" s="3"/>
      <c r="U8" s="3"/>
      <c r="V8" s="3" t="s">
        <v>161</v>
      </c>
      <c r="W8" s="3"/>
      <c r="X8" s="3"/>
      <c r="Y8" s="3" t="s">
        <v>161</v>
      </c>
      <c r="Z8" s="3"/>
      <c r="AA8" s="3"/>
      <c r="AB8" s="3"/>
      <c r="AC8" s="3"/>
      <c r="AD8" s="3"/>
      <c r="AE8" s="3"/>
      <c r="AF8" s="3" t="s">
        <v>161</v>
      </c>
      <c r="AG8" s="3"/>
      <c r="AH8" s="3"/>
      <c r="AI8" s="3" t="s">
        <v>161</v>
      </c>
      <c r="AJ8" s="3"/>
      <c r="AK8" s="3"/>
      <c r="AL8" s="3" t="s">
        <v>161</v>
      </c>
      <c r="AM8" s="3"/>
      <c r="AN8" s="3"/>
      <c r="AO8" s="3" t="s">
        <v>161</v>
      </c>
      <c r="AP8" s="3"/>
      <c r="AQ8" s="3"/>
      <c r="AR8" s="3" t="s">
        <v>161</v>
      </c>
      <c r="AS8" s="3"/>
      <c r="AT8" s="3"/>
      <c r="AU8" s="3" t="s">
        <v>162</v>
      </c>
      <c r="AV8" s="3"/>
      <c r="AW8" s="3"/>
      <c r="AX8" s="3" t="s">
        <v>161</v>
      </c>
      <c r="AY8" s="3"/>
      <c r="AZ8" s="3" t="s">
        <v>161</v>
      </c>
      <c r="BA8" s="3"/>
      <c r="BB8" s="3"/>
      <c r="BC8" s="3"/>
      <c r="BD8" s="3" t="s">
        <v>161</v>
      </c>
      <c r="BE8" s="3"/>
      <c r="BF8" s="3"/>
      <c r="BG8" s="3"/>
      <c r="BH8" s="3" t="s">
        <v>161</v>
      </c>
      <c r="BI8" s="3"/>
      <c r="BJ8" s="3"/>
      <c r="BK8" s="3"/>
      <c r="BL8" s="3" t="s">
        <v>161</v>
      </c>
      <c r="BM8" s="3"/>
      <c r="BN8" s="3"/>
      <c r="BO8" s="3" t="s">
        <v>161</v>
      </c>
      <c r="BP8" s="3" t="s">
        <v>161</v>
      </c>
      <c r="BQ8" s="3"/>
      <c r="BR8" s="3"/>
      <c r="BS8" s="3" t="s">
        <v>161</v>
      </c>
      <c r="BT8" s="3"/>
      <c r="BU8" s="3"/>
      <c r="BV8" s="3" t="s">
        <v>161</v>
      </c>
      <c r="BW8" s="3"/>
      <c r="BX8" s="3"/>
      <c r="BY8" s="3" t="s">
        <v>161</v>
      </c>
      <c r="BZ8" s="3"/>
      <c r="CA8" s="3"/>
      <c r="CB8" s="3" t="s">
        <v>161</v>
      </c>
      <c r="CC8" s="3"/>
      <c r="CD8" s="3" t="s">
        <v>161</v>
      </c>
      <c r="CE8" s="3"/>
      <c r="CF8" s="3" t="s">
        <v>163</v>
      </c>
      <c r="CG8" s="3"/>
      <c r="CH8" s="3"/>
      <c r="CI8" s="3" t="s">
        <v>161</v>
      </c>
      <c r="CJ8" s="3"/>
    </row>
    <row r="9" spans="1:88" x14ac:dyDescent="0.3">
      <c r="A9" s="3" t="s">
        <v>164</v>
      </c>
      <c r="B9" s="3" t="s">
        <v>165</v>
      </c>
      <c r="C9" s="3"/>
      <c r="D9" s="3"/>
      <c r="E9" s="3"/>
      <c r="F9" s="3" t="s">
        <v>165</v>
      </c>
      <c r="G9" s="3"/>
      <c r="H9" s="3" t="s">
        <v>165</v>
      </c>
      <c r="I9" s="3"/>
      <c r="J9" s="3" t="s">
        <v>165</v>
      </c>
      <c r="K9" s="3" t="s">
        <v>165</v>
      </c>
      <c r="L9" s="3" t="s">
        <v>165</v>
      </c>
      <c r="M9" s="3" t="s">
        <v>165</v>
      </c>
      <c r="N9" s="3" t="s">
        <v>165</v>
      </c>
      <c r="O9" s="3" t="s">
        <v>165</v>
      </c>
      <c r="P9" s="3" t="s">
        <v>165</v>
      </c>
      <c r="Q9" s="3" t="s">
        <v>165</v>
      </c>
      <c r="R9" s="3" t="s">
        <v>165</v>
      </c>
      <c r="S9" s="3" t="s">
        <v>165</v>
      </c>
      <c r="T9" s="3"/>
      <c r="U9" s="3"/>
      <c r="V9" s="3" t="s">
        <v>165</v>
      </c>
      <c r="W9" s="3"/>
      <c r="X9" s="3"/>
      <c r="Y9" s="3" t="s">
        <v>165</v>
      </c>
      <c r="Z9" s="3"/>
      <c r="AA9" s="3"/>
      <c r="AB9" s="3"/>
      <c r="AC9" s="3" t="s">
        <v>165</v>
      </c>
      <c r="AD9" s="3"/>
      <c r="AE9" s="3"/>
      <c r="AF9" s="3" t="s">
        <v>166</v>
      </c>
      <c r="AG9" s="3"/>
      <c r="AH9" s="3"/>
      <c r="AI9" s="3" t="s">
        <v>165</v>
      </c>
      <c r="AJ9" s="3" t="s">
        <v>165</v>
      </c>
      <c r="AK9" s="3" t="s">
        <v>165</v>
      </c>
      <c r="AL9" s="3" t="s">
        <v>165</v>
      </c>
      <c r="AM9" s="3" t="s">
        <v>165</v>
      </c>
      <c r="AN9" s="3" t="s">
        <v>165</v>
      </c>
      <c r="AO9" s="3" t="s">
        <v>165</v>
      </c>
      <c r="AP9" s="3" t="s">
        <v>165</v>
      </c>
      <c r="AQ9" s="3" t="s">
        <v>165</v>
      </c>
      <c r="AR9" s="3" t="s">
        <v>165</v>
      </c>
      <c r="AS9" s="3"/>
      <c r="AT9" s="3"/>
      <c r="AU9" s="3" t="s">
        <v>165</v>
      </c>
      <c r="AV9" s="3"/>
      <c r="AW9" s="3"/>
      <c r="AX9" s="3" t="s">
        <v>165</v>
      </c>
      <c r="AY9" s="3"/>
      <c r="AZ9" s="3" t="s">
        <v>165</v>
      </c>
      <c r="BA9" s="3"/>
      <c r="BB9" s="3"/>
      <c r="BC9" s="3"/>
      <c r="BD9" s="3" t="s">
        <v>165</v>
      </c>
      <c r="BE9" s="3"/>
      <c r="BF9" s="3"/>
      <c r="BG9" s="3"/>
      <c r="BH9" s="3" t="s">
        <v>165</v>
      </c>
      <c r="BI9" s="3"/>
      <c r="BJ9" s="3"/>
      <c r="BK9" s="3"/>
      <c r="BL9" s="3" t="s">
        <v>165</v>
      </c>
      <c r="BM9" s="3"/>
      <c r="BN9" s="3"/>
      <c r="BO9" s="3" t="s">
        <v>165</v>
      </c>
      <c r="BP9" s="3" t="s">
        <v>165</v>
      </c>
      <c r="BQ9" s="3"/>
      <c r="BR9" s="3"/>
      <c r="BS9" s="3" t="s">
        <v>165</v>
      </c>
      <c r="BT9" s="3"/>
      <c r="BU9" s="3"/>
      <c r="BV9" s="3" t="s">
        <v>165</v>
      </c>
      <c r="BW9" s="3"/>
      <c r="BX9" s="3"/>
      <c r="BY9" s="3" t="s">
        <v>165</v>
      </c>
      <c r="BZ9" s="3"/>
      <c r="CA9" s="3"/>
      <c r="CB9" s="3" t="s">
        <v>165</v>
      </c>
      <c r="CC9" s="3"/>
      <c r="CD9" s="3" t="s">
        <v>165</v>
      </c>
      <c r="CE9" s="3"/>
      <c r="CF9" s="3" t="s">
        <v>165</v>
      </c>
      <c r="CG9" s="3"/>
      <c r="CH9" s="3"/>
      <c r="CI9" s="3" t="s">
        <v>165</v>
      </c>
      <c r="CJ9" s="3"/>
    </row>
    <row r="10" spans="1:88" x14ac:dyDescent="0.3">
      <c r="A10" s="3" t="s">
        <v>167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5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x14ac:dyDescent="0.3">
      <c r="A11" s="3" t="s">
        <v>168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5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x14ac:dyDescent="0.3">
      <c r="A12" s="3" t="s">
        <v>169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5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x14ac:dyDescent="0.3">
      <c r="A13" s="3" t="s">
        <v>170</v>
      </c>
      <c r="B13" s="3" t="s">
        <v>165</v>
      </c>
      <c r="C13" s="3" t="s">
        <v>171</v>
      </c>
      <c r="D13" s="3" t="s">
        <v>171</v>
      </c>
      <c r="E13" s="3" t="s">
        <v>171</v>
      </c>
      <c r="F13" s="3" t="s">
        <v>172</v>
      </c>
      <c r="G13" s="3" t="s">
        <v>171</v>
      </c>
      <c r="H13" s="5" t="s">
        <v>172</v>
      </c>
      <c r="I13" s="3" t="s">
        <v>171</v>
      </c>
      <c r="J13" s="3" t="s">
        <v>172</v>
      </c>
      <c r="K13" s="3" t="s">
        <v>173</v>
      </c>
      <c r="L13" s="3" t="s">
        <v>173</v>
      </c>
      <c r="M13" s="3" t="s">
        <v>173</v>
      </c>
      <c r="N13" s="3" t="s">
        <v>173</v>
      </c>
      <c r="O13" s="3" t="s">
        <v>173</v>
      </c>
      <c r="P13" s="3" t="s">
        <v>173</v>
      </c>
      <c r="Q13" s="3" t="s">
        <v>173</v>
      </c>
      <c r="R13" s="3" t="s">
        <v>173</v>
      </c>
      <c r="S13" s="3" t="s">
        <v>173</v>
      </c>
      <c r="T13" s="5"/>
      <c r="U13" s="5"/>
      <c r="V13" s="3" t="s">
        <v>173</v>
      </c>
      <c r="W13" s="3" t="s">
        <v>171</v>
      </c>
      <c r="X13" s="3" t="s">
        <v>171</v>
      </c>
      <c r="Y13" s="3" t="s">
        <v>165</v>
      </c>
      <c r="Z13" s="3" t="s">
        <v>171</v>
      </c>
      <c r="AA13" s="3" t="s">
        <v>171</v>
      </c>
      <c r="AB13" s="3" t="s">
        <v>171</v>
      </c>
      <c r="AC13" s="3" t="s">
        <v>165</v>
      </c>
      <c r="AD13" s="3" t="s">
        <v>171</v>
      </c>
      <c r="AE13" s="3" t="s">
        <v>171</v>
      </c>
      <c r="AF13" s="3" t="s">
        <v>173</v>
      </c>
      <c r="AG13" s="3" t="s">
        <v>171</v>
      </c>
      <c r="AH13" s="3" t="s">
        <v>171</v>
      </c>
      <c r="AI13" s="3" t="s">
        <v>173</v>
      </c>
      <c r="AJ13" s="3" t="s">
        <v>173</v>
      </c>
      <c r="AK13" s="3" t="s">
        <v>173</v>
      </c>
      <c r="AL13" s="3" t="s">
        <v>166</v>
      </c>
      <c r="AM13" s="3" t="s">
        <v>173</v>
      </c>
      <c r="AN13" s="3" t="s">
        <v>173</v>
      </c>
      <c r="AO13" s="3" t="s">
        <v>173</v>
      </c>
      <c r="AP13" s="3" t="s">
        <v>173</v>
      </c>
      <c r="AQ13" s="3" t="s">
        <v>173</v>
      </c>
      <c r="AR13" s="3" t="s">
        <v>174</v>
      </c>
      <c r="AS13" s="3" t="s">
        <v>171</v>
      </c>
      <c r="AT13" s="3" t="s">
        <v>171</v>
      </c>
      <c r="AU13" s="3" t="s">
        <v>173</v>
      </c>
      <c r="AV13" s="3" t="s">
        <v>171</v>
      </c>
      <c r="AW13" s="3" t="s">
        <v>171</v>
      </c>
      <c r="AX13" s="3" t="s">
        <v>173</v>
      </c>
      <c r="AY13" s="3" t="s">
        <v>171</v>
      </c>
      <c r="AZ13" s="3" t="s">
        <v>173</v>
      </c>
      <c r="BA13" s="3" t="s">
        <v>171</v>
      </c>
      <c r="BB13" s="3" t="s">
        <v>173</v>
      </c>
      <c r="BC13" s="3" t="s">
        <v>173</v>
      </c>
      <c r="BD13" s="3" t="s">
        <v>173</v>
      </c>
      <c r="BE13" s="3"/>
      <c r="BF13" s="3"/>
      <c r="BG13" s="3"/>
      <c r="BH13" s="3" t="s">
        <v>173</v>
      </c>
      <c r="BI13" s="3"/>
      <c r="BJ13" s="3"/>
      <c r="BK13" s="3"/>
      <c r="BL13" s="3" t="s">
        <v>173</v>
      </c>
      <c r="BM13" s="3"/>
      <c r="BN13" s="3"/>
      <c r="BO13" s="3" t="s">
        <v>175</v>
      </c>
      <c r="BP13" s="3" t="s">
        <v>175</v>
      </c>
      <c r="BQ13" s="3"/>
      <c r="BR13" s="3"/>
      <c r="BS13" s="3" t="s">
        <v>175</v>
      </c>
      <c r="BT13" s="3"/>
      <c r="BU13" s="3"/>
      <c r="BV13" s="3" t="s">
        <v>175</v>
      </c>
      <c r="BW13" s="3"/>
      <c r="BX13" s="3"/>
      <c r="BY13" s="3" t="s">
        <v>175</v>
      </c>
      <c r="BZ13" s="3"/>
      <c r="CA13" s="3"/>
      <c r="CB13" s="3" t="s">
        <v>175</v>
      </c>
      <c r="CC13" s="3"/>
      <c r="CD13" s="3" t="s">
        <v>175</v>
      </c>
      <c r="CE13" s="3"/>
      <c r="CF13" s="3" t="s">
        <v>175</v>
      </c>
      <c r="CG13" s="3"/>
      <c r="CH13" s="3"/>
      <c r="CI13" s="3" t="s">
        <v>175</v>
      </c>
      <c r="CJ13" s="3"/>
    </row>
    <row r="14" spans="1:88" x14ac:dyDescent="0.3">
      <c r="A14" s="3" t="s">
        <v>176</v>
      </c>
      <c r="B14" s="3" t="s">
        <v>165</v>
      </c>
      <c r="C14" s="3" t="s">
        <v>171</v>
      </c>
      <c r="D14" s="3" t="s">
        <v>171</v>
      </c>
      <c r="E14" s="3" t="s">
        <v>171</v>
      </c>
      <c r="F14" s="3" t="s">
        <v>172</v>
      </c>
      <c r="G14" s="3" t="s">
        <v>171</v>
      </c>
      <c r="H14" s="5" t="s">
        <v>172</v>
      </c>
      <c r="I14" s="3" t="s">
        <v>171</v>
      </c>
      <c r="J14" s="3" t="s">
        <v>172</v>
      </c>
      <c r="K14" s="3" t="s">
        <v>165</v>
      </c>
      <c r="L14" s="3" t="s">
        <v>165</v>
      </c>
      <c r="M14" s="3" t="s">
        <v>165</v>
      </c>
      <c r="N14" s="3" t="s">
        <v>165</v>
      </c>
      <c r="O14" s="3" t="s">
        <v>166</v>
      </c>
      <c r="P14" s="3" t="s">
        <v>171</v>
      </c>
      <c r="Q14" s="3" t="s">
        <v>171</v>
      </c>
      <c r="R14" s="3" t="s">
        <v>165</v>
      </c>
      <c r="S14" s="3" t="s">
        <v>165</v>
      </c>
      <c r="T14" s="5"/>
      <c r="U14" s="5"/>
      <c r="V14" s="3" t="s">
        <v>165</v>
      </c>
      <c r="W14" s="3" t="s">
        <v>171</v>
      </c>
      <c r="X14" s="3" t="s">
        <v>171</v>
      </c>
      <c r="Y14" s="3" t="s">
        <v>165</v>
      </c>
      <c r="Z14" s="3" t="s">
        <v>171</v>
      </c>
      <c r="AA14" s="3" t="s">
        <v>171</v>
      </c>
      <c r="AB14" s="3" t="s">
        <v>171</v>
      </c>
      <c r="AC14" s="3" t="s">
        <v>165</v>
      </c>
      <c r="AD14" s="3" t="s">
        <v>171</v>
      </c>
      <c r="AE14" s="3" t="s">
        <v>171</v>
      </c>
      <c r="AF14" s="3" t="s">
        <v>165</v>
      </c>
      <c r="AG14" s="3" t="s">
        <v>171</v>
      </c>
      <c r="AH14" s="3" t="s">
        <v>171</v>
      </c>
      <c r="AI14" s="3" t="s">
        <v>173</v>
      </c>
      <c r="AJ14" s="3" t="s">
        <v>173</v>
      </c>
      <c r="AK14" s="3" t="s">
        <v>173</v>
      </c>
      <c r="AL14" s="3" t="s">
        <v>166</v>
      </c>
      <c r="AM14" s="3" t="s">
        <v>166</v>
      </c>
      <c r="AN14" s="3" t="s">
        <v>166</v>
      </c>
      <c r="AO14" s="3" t="s">
        <v>165</v>
      </c>
      <c r="AP14" s="3" t="s">
        <v>165</v>
      </c>
      <c r="AQ14" s="3" t="s">
        <v>175</v>
      </c>
      <c r="AR14" s="3" t="s">
        <v>166</v>
      </c>
      <c r="AS14" s="3" t="s">
        <v>171</v>
      </c>
      <c r="AT14" s="3" t="s">
        <v>171</v>
      </c>
      <c r="AU14" s="3" t="s">
        <v>166</v>
      </c>
      <c r="AV14" s="3" t="s">
        <v>171</v>
      </c>
      <c r="AW14" s="3" t="s">
        <v>171</v>
      </c>
      <c r="AX14" s="3" t="s">
        <v>166</v>
      </c>
      <c r="AY14" s="3" t="s">
        <v>171</v>
      </c>
      <c r="AZ14" s="3" t="s">
        <v>166</v>
      </c>
      <c r="BA14" s="3" t="s">
        <v>171</v>
      </c>
      <c r="BB14" s="3" t="s">
        <v>175</v>
      </c>
      <c r="BC14" s="3" t="s">
        <v>175</v>
      </c>
      <c r="BD14" s="3" t="s">
        <v>175</v>
      </c>
      <c r="BE14" s="3"/>
      <c r="BF14" s="3"/>
      <c r="BG14" s="3"/>
      <c r="BH14" s="3" t="s">
        <v>175</v>
      </c>
      <c r="BI14" s="3"/>
      <c r="BJ14" s="3"/>
      <c r="BK14" s="3"/>
      <c r="BL14" s="3" t="s">
        <v>175</v>
      </c>
      <c r="BM14" s="3"/>
      <c r="BN14" s="3"/>
      <c r="BO14" s="3" t="s">
        <v>175</v>
      </c>
      <c r="BP14" s="3" t="s">
        <v>175</v>
      </c>
      <c r="BQ14" s="3"/>
      <c r="BR14" s="3"/>
      <c r="BS14" s="3" t="s">
        <v>175</v>
      </c>
      <c r="BT14" s="3"/>
      <c r="BU14" s="3"/>
      <c r="BV14" s="3" t="s">
        <v>175</v>
      </c>
      <c r="BW14" s="3"/>
      <c r="BX14" s="3"/>
      <c r="BY14" s="3" t="s">
        <v>175</v>
      </c>
      <c r="BZ14" s="3"/>
      <c r="CA14" s="3"/>
      <c r="CB14" s="3" t="s">
        <v>175</v>
      </c>
      <c r="CC14" s="3"/>
      <c r="CD14" s="3" t="s">
        <v>175</v>
      </c>
      <c r="CE14" s="3"/>
      <c r="CF14" s="3" t="s">
        <v>175</v>
      </c>
      <c r="CG14" s="3"/>
      <c r="CH14" s="3"/>
      <c r="CI14" s="3" t="s">
        <v>175</v>
      </c>
      <c r="CJ14" s="3"/>
    </row>
    <row r="15" spans="1:88" x14ac:dyDescent="0.3">
      <c r="A15" s="3" t="s">
        <v>177</v>
      </c>
      <c r="B15" s="3" t="s">
        <v>166</v>
      </c>
      <c r="C15" s="3" t="s">
        <v>178</v>
      </c>
      <c r="D15" s="5"/>
      <c r="E15" s="5"/>
      <c r="F15" s="3" t="s">
        <v>166</v>
      </c>
      <c r="G15" s="5"/>
      <c r="H15" s="3" t="s">
        <v>166</v>
      </c>
      <c r="I15" s="5"/>
      <c r="J15" s="3" t="s">
        <v>166</v>
      </c>
      <c r="K15" s="3" t="s">
        <v>166</v>
      </c>
      <c r="L15" s="3" t="s">
        <v>166</v>
      </c>
      <c r="M15" s="3" t="s">
        <v>166</v>
      </c>
      <c r="N15" s="3" t="s">
        <v>165</v>
      </c>
      <c r="O15" s="3" t="s">
        <v>166</v>
      </c>
      <c r="P15" s="3" t="s">
        <v>165</v>
      </c>
      <c r="Q15" s="3" t="s">
        <v>165</v>
      </c>
      <c r="R15" s="3" t="s">
        <v>165</v>
      </c>
      <c r="S15" s="3" t="s">
        <v>166</v>
      </c>
      <c r="T15" s="3" t="s">
        <v>179</v>
      </c>
      <c r="U15" s="3" t="s">
        <v>179</v>
      </c>
      <c r="V15" s="3" t="s">
        <v>166</v>
      </c>
      <c r="W15" s="3" t="s">
        <v>179</v>
      </c>
      <c r="X15" s="3" t="s">
        <v>179</v>
      </c>
      <c r="Y15" s="3" t="s">
        <v>166</v>
      </c>
      <c r="Z15" s="3" t="s">
        <v>179</v>
      </c>
      <c r="AA15" s="3" t="s">
        <v>179</v>
      </c>
      <c r="AB15" s="3" t="s">
        <v>179</v>
      </c>
      <c r="AC15" s="3" t="s">
        <v>166</v>
      </c>
      <c r="AD15" s="3" t="s">
        <v>178</v>
      </c>
      <c r="AE15" s="5"/>
      <c r="AF15" s="3" t="s">
        <v>166</v>
      </c>
      <c r="AG15" s="3" t="s">
        <v>179</v>
      </c>
      <c r="AH15" s="3" t="s">
        <v>179</v>
      </c>
      <c r="AI15" s="3" t="s">
        <v>165</v>
      </c>
      <c r="AJ15" s="3" t="s">
        <v>165</v>
      </c>
      <c r="AK15" s="3" t="s">
        <v>165</v>
      </c>
      <c r="AL15" s="3" t="s">
        <v>166</v>
      </c>
      <c r="AM15" s="3" t="s">
        <v>165</v>
      </c>
      <c r="AN15" s="3" t="s">
        <v>165</v>
      </c>
      <c r="AO15" s="3" t="s">
        <v>166</v>
      </c>
      <c r="AP15" s="3" t="s">
        <v>165</v>
      </c>
      <c r="AQ15" s="3" t="s">
        <v>165</v>
      </c>
      <c r="AR15" s="3" t="s">
        <v>166</v>
      </c>
      <c r="AS15" s="3" t="s">
        <v>178</v>
      </c>
      <c r="AT15" s="5"/>
      <c r="AU15" s="3" t="s">
        <v>166</v>
      </c>
      <c r="AV15" s="3" t="s">
        <v>179</v>
      </c>
      <c r="AW15" s="3" t="s">
        <v>179</v>
      </c>
      <c r="AX15" s="3" t="s">
        <v>166</v>
      </c>
      <c r="AY15" s="3" t="s">
        <v>179</v>
      </c>
      <c r="AZ15" s="3" t="s">
        <v>166</v>
      </c>
      <c r="BA15" s="3" t="s">
        <v>178</v>
      </c>
      <c r="BB15" s="3" t="s">
        <v>165</v>
      </c>
      <c r="BC15" s="3" t="s">
        <v>165</v>
      </c>
      <c r="BD15" s="3" t="s">
        <v>165</v>
      </c>
      <c r="BE15" s="3"/>
      <c r="BF15" s="3"/>
      <c r="BG15" s="3"/>
      <c r="BH15" s="3" t="s">
        <v>165</v>
      </c>
      <c r="BI15" s="3"/>
      <c r="BJ15" s="3"/>
      <c r="BK15" s="3"/>
      <c r="BL15" s="3" t="s">
        <v>165</v>
      </c>
      <c r="BM15" s="3"/>
      <c r="BN15" s="3"/>
      <c r="BO15" s="3" t="s">
        <v>165</v>
      </c>
      <c r="BP15" s="3" t="s">
        <v>165</v>
      </c>
      <c r="BQ15" s="3"/>
      <c r="BR15" s="3"/>
      <c r="BS15" s="3" t="s">
        <v>165</v>
      </c>
      <c r="BT15" s="3"/>
      <c r="BU15" s="3"/>
      <c r="BV15" s="3" t="s">
        <v>165</v>
      </c>
      <c r="BW15" s="3"/>
      <c r="BX15" s="3"/>
      <c r="BY15" s="3" t="s">
        <v>165</v>
      </c>
      <c r="BZ15" s="3"/>
      <c r="CA15" s="3"/>
      <c r="CB15" s="3" t="s">
        <v>165</v>
      </c>
      <c r="CC15" s="3"/>
      <c r="CD15" s="3" t="s">
        <v>165</v>
      </c>
      <c r="CE15" s="3"/>
      <c r="CF15" s="3" t="s">
        <v>165</v>
      </c>
      <c r="CG15" s="3"/>
      <c r="CH15" s="3"/>
      <c r="CI15" s="3" t="s">
        <v>165</v>
      </c>
      <c r="CJ15" s="3"/>
    </row>
    <row r="16" spans="1:88" ht="166.2" x14ac:dyDescent="0.3">
      <c r="A16" s="3" t="s">
        <v>180</v>
      </c>
      <c r="B16" s="3" t="s">
        <v>181</v>
      </c>
      <c r="C16" s="3" t="s">
        <v>182</v>
      </c>
      <c r="D16" s="5"/>
      <c r="E16" s="5"/>
      <c r="F16" s="3" t="s">
        <v>183</v>
      </c>
      <c r="G16" s="5"/>
      <c r="H16" s="3" t="s">
        <v>184</v>
      </c>
      <c r="I16" s="5"/>
      <c r="J16" s="3" t="s">
        <v>185</v>
      </c>
      <c r="K16" s="3" t="s">
        <v>186</v>
      </c>
      <c r="L16" s="3" t="s">
        <v>187</v>
      </c>
      <c r="M16" s="3" t="s">
        <v>188</v>
      </c>
      <c r="N16" s="3"/>
      <c r="O16" s="3" t="s">
        <v>189</v>
      </c>
      <c r="P16" s="3"/>
      <c r="Q16" s="3"/>
      <c r="R16" s="3"/>
      <c r="S16" s="3" t="s">
        <v>190</v>
      </c>
      <c r="T16" s="3"/>
      <c r="U16" s="3"/>
      <c r="V16" s="3" t="s">
        <v>191</v>
      </c>
      <c r="W16" s="3"/>
      <c r="X16" s="3"/>
      <c r="Y16" s="3" t="s">
        <v>192</v>
      </c>
      <c r="Z16" s="3"/>
      <c r="AA16" s="3"/>
      <c r="AB16" s="3"/>
      <c r="AC16" s="3" t="s">
        <v>193</v>
      </c>
      <c r="AD16" s="3" t="s">
        <v>194</v>
      </c>
      <c r="AE16" s="5"/>
      <c r="AF16" s="3" t="s">
        <v>195</v>
      </c>
      <c r="AG16" s="3"/>
      <c r="AH16" s="3"/>
      <c r="AI16" s="3"/>
      <c r="AJ16" s="3"/>
      <c r="AK16" s="3"/>
      <c r="AL16" s="3" t="s">
        <v>196</v>
      </c>
      <c r="AM16" s="3"/>
      <c r="AN16" s="3"/>
      <c r="AO16" s="3" t="s">
        <v>197</v>
      </c>
      <c r="AP16" s="3"/>
      <c r="AQ16" s="3"/>
      <c r="AR16" s="3" t="s">
        <v>198</v>
      </c>
      <c r="AS16" s="3" t="s">
        <v>199</v>
      </c>
      <c r="AT16" s="5"/>
      <c r="AU16" s="3" t="s">
        <v>200</v>
      </c>
      <c r="AV16" s="3"/>
      <c r="AW16" s="3"/>
      <c r="AX16" s="3" t="s">
        <v>201</v>
      </c>
      <c r="AY16" s="3"/>
      <c r="AZ16" s="3" t="s">
        <v>202</v>
      </c>
      <c r="BA16" s="3" t="s">
        <v>203</v>
      </c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</row>
    <row r="17" spans="1:662" x14ac:dyDescent="0.3">
      <c r="A17" s="3" t="s">
        <v>204</v>
      </c>
      <c r="B17" s="3" t="s">
        <v>166</v>
      </c>
      <c r="C17" s="5"/>
      <c r="D17" s="5"/>
      <c r="E17" s="5"/>
      <c r="F17" s="3" t="s">
        <v>166</v>
      </c>
      <c r="G17" s="5"/>
      <c r="H17" s="3" t="s">
        <v>166</v>
      </c>
      <c r="I17" s="5"/>
      <c r="J17" s="3" t="s">
        <v>166</v>
      </c>
      <c r="K17" s="3" t="s">
        <v>165</v>
      </c>
      <c r="L17" s="3" t="s">
        <v>165</v>
      </c>
      <c r="M17" s="3" t="s">
        <v>165</v>
      </c>
      <c r="N17" s="3" t="s">
        <v>165</v>
      </c>
      <c r="O17" s="3" t="s">
        <v>166</v>
      </c>
      <c r="P17" s="3" t="s">
        <v>166</v>
      </c>
      <c r="Q17" s="6" t="s">
        <v>205</v>
      </c>
      <c r="R17" s="6" t="s">
        <v>205</v>
      </c>
      <c r="S17" s="3" t="s">
        <v>166</v>
      </c>
      <c r="T17" s="5"/>
      <c r="U17" s="5"/>
      <c r="V17" s="3" t="s">
        <v>166</v>
      </c>
      <c r="W17" s="5"/>
      <c r="X17" s="5"/>
      <c r="Y17" s="3" t="s">
        <v>166</v>
      </c>
      <c r="Z17" s="5"/>
      <c r="AA17" s="5"/>
      <c r="AB17" s="5"/>
      <c r="AC17" s="3" t="s">
        <v>166</v>
      </c>
      <c r="AD17" s="5"/>
      <c r="AE17" s="5"/>
      <c r="AF17" s="3" t="s">
        <v>166</v>
      </c>
      <c r="AG17" s="5"/>
      <c r="AH17" s="5"/>
      <c r="AI17" s="3" t="s">
        <v>166</v>
      </c>
      <c r="AJ17" s="3" t="s">
        <v>166</v>
      </c>
      <c r="AK17" s="3" t="s">
        <v>166</v>
      </c>
      <c r="AL17" s="3" t="s">
        <v>166</v>
      </c>
      <c r="AM17" s="3" t="s">
        <v>166</v>
      </c>
      <c r="AN17" s="3" t="s">
        <v>166</v>
      </c>
      <c r="AO17" s="3" t="s">
        <v>166</v>
      </c>
      <c r="AP17" s="3" t="s">
        <v>166</v>
      </c>
      <c r="AQ17" s="3" t="s">
        <v>175</v>
      </c>
      <c r="AR17" s="3" t="s">
        <v>166</v>
      </c>
      <c r="AS17" s="5"/>
      <c r="AT17" s="5"/>
      <c r="AU17" s="3" t="s">
        <v>166</v>
      </c>
      <c r="AV17" s="5"/>
      <c r="AW17" s="5"/>
      <c r="AX17" s="3" t="s">
        <v>166</v>
      </c>
      <c r="AY17" s="5"/>
      <c r="AZ17" s="3" t="s">
        <v>166</v>
      </c>
      <c r="BA17" s="5"/>
      <c r="BB17" s="5"/>
      <c r="BC17" s="5"/>
      <c r="BD17" s="3" t="s">
        <v>165</v>
      </c>
      <c r="BE17" s="3"/>
      <c r="BF17" s="3"/>
      <c r="BG17" s="3"/>
      <c r="BH17" s="3" t="s">
        <v>165</v>
      </c>
      <c r="BI17" s="3"/>
      <c r="BJ17" s="3"/>
      <c r="BK17" s="3"/>
      <c r="BL17" s="3" t="s">
        <v>165</v>
      </c>
      <c r="BM17" s="3"/>
      <c r="BN17" s="3"/>
      <c r="BO17" s="3" t="s">
        <v>165</v>
      </c>
      <c r="BP17" s="3" t="s">
        <v>165</v>
      </c>
      <c r="BQ17" s="3"/>
      <c r="BR17" s="3"/>
      <c r="BS17" s="3" t="s">
        <v>165</v>
      </c>
      <c r="BT17" s="3"/>
      <c r="BU17" s="3"/>
      <c r="BV17" s="3" t="s">
        <v>165</v>
      </c>
      <c r="BW17" s="3"/>
      <c r="BX17" s="3"/>
      <c r="BY17" s="3" t="s">
        <v>165</v>
      </c>
      <c r="BZ17" s="3"/>
      <c r="CA17" s="3"/>
      <c r="CB17" s="3" t="s">
        <v>165</v>
      </c>
      <c r="CC17" s="3"/>
      <c r="CD17" s="3" t="s">
        <v>165</v>
      </c>
      <c r="CE17" s="3"/>
      <c r="CF17" s="3" t="s">
        <v>165</v>
      </c>
      <c r="CG17" s="3"/>
      <c r="CH17" s="3"/>
      <c r="CI17" s="3" t="s">
        <v>165</v>
      </c>
      <c r="CJ17" s="3"/>
    </row>
    <row r="18" spans="1:662" ht="138.6" x14ac:dyDescent="0.3">
      <c r="A18" s="3" t="s">
        <v>206</v>
      </c>
      <c r="B18" s="3" t="s">
        <v>207</v>
      </c>
      <c r="C18" s="5"/>
      <c r="D18" s="5"/>
      <c r="E18" s="5"/>
      <c r="F18" s="3" t="s">
        <v>208</v>
      </c>
      <c r="G18" s="5"/>
      <c r="H18" s="3" t="s">
        <v>209</v>
      </c>
      <c r="I18" s="5"/>
      <c r="J18" s="3" t="s">
        <v>210</v>
      </c>
      <c r="K18" s="3"/>
      <c r="L18" s="3"/>
      <c r="M18" s="3"/>
      <c r="N18" s="3"/>
      <c r="O18" s="3" t="s">
        <v>211</v>
      </c>
      <c r="P18" s="3" t="s">
        <v>212</v>
      </c>
      <c r="Q18" s="3"/>
      <c r="R18" s="3"/>
      <c r="S18" s="3" t="s">
        <v>213</v>
      </c>
      <c r="T18" s="5"/>
      <c r="U18" s="5"/>
      <c r="V18" s="3" t="s">
        <v>214</v>
      </c>
      <c r="W18" s="5"/>
      <c r="X18" s="5"/>
      <c r="Y18" s="3" t="s">
        <v>215</v>
      </c>
      <c r="Z18" s="5"/>
      <c r="AA18" s="5"/>
      <c r="AB18" s="5"/>
      <c r="AC18" s="3" t="s">
        <v>216</v>
      </c>
      <c r="AD18" s="5"/>
      <c r="AE18" s="5"/>
      <c r="AF18" s="3" t="s">
        <v>217</v>
      </c>
      <c r="AG18" s="5"/>
      <c r="AH18" s="5"/>
      <c r="AI18" s="3" t="s">
        <v>218</v>
      </c>
      <c r="AJ18" s="3" t="s">
        <v>218</v>
      </c>
      <c r="AK18" s="3" t="s">
        <v>218</v>
      </c>
      <c r="AL18" s="3" t="s">
        <v>216</v>
      </c>
      <c r="AM18" s="3" t="s">
        <v>219</v>
      </c>
      <c r="AN18" s="3" t="s">
        <v>219</v>
      </c>
      <c r="AO18" s="3" t="s">
        <v>220</v>
      </c>
      <c r="AP18" s="3" t="s">
        <v>221</v>
      </c>
      <c r="AQ18" s="3"/>
      <c r="AR18" s="3" t="s">
        <v>222</v>
      </c>
      <c r="AS18" s="5"/>
      <c r="AT18" s="5"/>
      <c r="AU18" s="3" t="s">
        <v>223</v>
      </c>
      <c r="AV18" s="5"/>
      <c r="AW18" s="5"/>
      <c r="AX18" s="3" t="s">
        <v>224</v>
      </c>
      <c r="AY18" s="5"/>
      <c r="AZ18" s="3" t="s">
        <v>225</v>
      </c>
      <c r="BA18" s="5"/>
      <c r="BB18" s="5"/>
      <c r="BC18" s="5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</row>
    <row r="19" spans="1:662" x14ac:dyDescent="0.3">
      <c r="A19" s="3" t="s">
        <v>226</v>
      </c>
      <c r="B19" s="3" t="s">
        <v>165</v>
      </c>
      <c r="C19" s="3" t="s">
        <v>171</v>
      </c>
      <c r="D19" s="3" t="s">
        <v>171</v>
      </c>
      <c r="E19" s="3" t="s">
        <v>171</v>
      </c>
      <c r="F19" s="3" t="s">
        <v>166</v>
      </c>
      <c r="G19" s="3" t="s">
        <v>171</v>
      </c>
      <c r="H19" s="3" t="s">
        <v>166</v>
      </c>
      <c r="I19" s="3" t="s">
        <v>171</v>
      </c>
      <c r="J19" s="3" t="s">
        <v>173</v>
      </c>
      <c r="K19" s="3" t="s">
        <v>166</v>
      </c>
      <c r="L19" s="3" t="s">
        <v>166</v>
      </c>
      <c r="M19" s="3" t="s">
        <v>166</v>
      </c>
      <c r="N19" s="3" t="s">
        <v>166</v>
      </c>
      <c r="O19" s="3" t="s">
        <v>166</v>
      </c>
      <c r="P19" s="3" t="s">
        <v>166</v>
      </c>
      <c r="Q19" s="3" t="s">
        <v>166</v>
      </c>
      <c r="R19" s="3" t="s">
        <v>165</v>
      </c>
      <c r="S19" s="3" t="s">
        <v>165</v>
      </c>
      <c r="T19" s="3" t="s">
        <v>171</v>
      </c>
      <c r="U19" s="3" t="s">
        <v>171</v>
      </c>
      <c r="V19" s="3" t="s">
        <v>165</v>
      </c>
      <c r="W19" s="3" t="s">
        <v>171</v>
      </c>
      <c r="X19" s="3" t="s">
        <v>171</v>
      </c>
      <c r="Y19" s="3" t="s">
        <v>165</v>
      </c>
      <c r="Z19" s="3" t="s">
        <v>171</v>
      </c>
      <c r="AA19" s="3" t="s">
        <v>171</v>
      </c>
      <c r="AB19" s="3" t="s">
        <v>171</v>
      </c>
      <c r="AC19" s="3" t="s">
        <v>165</v>
      </c>
      <c r="AD19" s="3" t="s">
        <v>171</v>
      </c>
      <c r="AE19" s="3" t="s">
        <v>171</v>
      </c>
      <c r="AF19" s="3" t="s">
        <v>165</v>
      </c>
      <c r="AG19" s="3" t="s">
        <v>171</v>
      </c>
      <c r="AH19" s="3" t="s">
        <v>171</v>
      </c>
      <c r="AI19" s="3" t="s">
        <v>166</v>
      </c>
      <c r="AJ19" s="3" t="s">
        <v>166</v>
      </c>
      <c r="AK19" s="3" t="s">
        <v>166</v>
      </c>
      <c r="AL19" s="3" t="s">
        <v>166</v>
      </c>
      <c r="AM19" s="3" t="s">
        <v>166</v>
      </c>
      <c r="AN19" s="3" t="s">
        <v>166</v>
      </c>
      <c r="AO19" s="3" t="s">
        <v>165</v>
      </c>
      <c r="AP19" s="3" t="s">
        <v>165</v>
      </c>
      <c r="AQ19" s="3" t="s">
        <v>165</v>
      </c>
      <c r="AR19" s="3" t="s">
        <v>165</v>
      </c>
      <c r="AS19" s="3" t="s">
        <v>171</v>
      </c>
      <c r="AT19" s="3" t="s">
        <v>171</v>
      </c>
      <c r="AU19" s="3" t="s">
        <v>165</v>
      </c>
      <c r="AV19" s="3" t="s">
        <v>171</v>
      </c>
      <c r="AW19" s="3" t="s">
        <v>171</v>
      </c>
      <c r="AX19" s="3" t="s">
        <v>166</v>
      </c>
      <c r="AY19" s="3" t="s">
        <v>171</v>
      </c>
      <c r="AZ19" s="3" t="s">
        <v>165</v>
      </c>
      <c r="BA19" s="3" t="s">
        <v>171</v>
      </c>
      <c r="BB19" s="3"/>
      <c r="BC19" s="3"/>
      <c r="BD19" s="3" t="s">
        <v>165</v>
      </c>
      <c r="BE19" s="3" t="s">
        <v>175</v>
      </c>
      <c r="BF19" s="3" t="s">
        <v>175</v>
      </c>
      <c r="BG19" s="3" t="s">
        <v>175</v>
      </c>
      <c r="BH19" s="3" t="s">
        <v>165</v>
      </c>
      <c r="BI19" s="3" t="s">
        <v>175</v>
      </c>
      <c r="BJ19" s="3" t="s">
        <v>175</v>
      </c>
      <c r="BK19" s="3" t="s">
        <v>175</v>
      </c>
      <c r="BL19" s="3" t="s">
        <v>165</v>
      </c>
      <c r="BM19" s="3" t="s">
        <v>175</v>
      </c>
      <c r="BN19" s="3" t="s">
        <v>175</v>
      </c>
      <c r="BO19" s="3" t="s">
        <v>165</v>
      </c>
      <c r="BP19" s="3" t="s">
        <v>165</v>
      </c>
      <c r="BQ19" s="3" t="s">
        <v>175</v>
      </c>
      <c r="BR19" s="3" t="s">
        <v>175</v>
      </c>
      <c r="BS19" s="3" t="s">
        <v>165</v>
      </c>
      <c r="BT19" s="3" t="s">
        <v>175</v>
      </c>
      <c r="BU19" s="3" t="s">
        <v>175</v>
      </c>
      <c r="BV19" s="3" t="s">
        <v>165</v>
      </c>
      <c r="BW19" s="3" t="s">
        <v>175</v>
      </c>
      <c r="BX19" s="3" t="s">
        <v>175</v>
      </c>
      <c r="BY19" s="3" t="s">
        <v>165</v>
      </c>
      <c r="BZ19" s="3" t="s">
        <v>175</v>
      </c>
      <c r="CA19" s="3" t="s">
        <v>175</v>
      </c>
      <c r="CB19" s="3" t="s">
        <v>165</v>
      </c>
      <c r="CC19" s="3" t="s">
        <v>175</v>
      </c>
      <c r="CD19" s="3" t="s">
        <v>165</v>
      </c>
      <c r="CE19" s="3" t="s">
        <v>175</v>
      </c>
      <c r="CF19" s="3" t="s">
        <v>165</v>
      </c>
      <c r="CG19" s="3" t="s">
        <v>175</v>
      </c>
      <c r="CH19" s="3" t="s">
        <v>175</v>
      </c>
      <c r="CI19" s="3" t="s">
        <v>165</v>
      </c>
      <c r="CJ19" s="3" t="s">
        <v>175</v>
      </c>
    </row>
    <row r="20" spans="1:662" x14ac:dyDescent="0.3">
      <c r="A20" s="3" t="s">
        <v>227</v>
      </c>
      <c r="B20" s="3" t="s">
        <v>173</v>
      </c>
      <c r="C20" s="3" t="s">
        <v>171</v>
      </c>
      <c r="D20" s="3" t="s">
        <v>171</v>
      </c>
      <c r="E20" s="3" t="s">
        <v>171</v>
      </c>
      <c r="F20" s="3" t="s">
        <v>173</v>
      </c>
      <c r="G20" s="3" t="s">
        <v>171</v>
      </c>
      <c r="H20" s="3" t="s">
        <v>173</v>
      </c>
      <c r="I20" s="3" t="s">
        <v>171</v>
      </c>
      <c r="J20" s="3" t="s">
        <v>166</v>
      </c>
      <c r="K20" s="3" t="s">
        <v>173</v>
      </c>
      <c r="L20" s="3" t="s">
        <v>173</v>
      </c>
      <c r="M20" s="3" t="s">
        <v>173</v>
      </c>
      <c r="N20" s="3" t="s">
        <v>173</v>
      </c>
      <c r="O20" s="3" t="s">
        <v>173</v>
      </c>
      <c r="P20" s="3" t="s">
        <v>173</v>
      </c>
      <c r="Q20" s="3" t="s">
        <v>173</v>
      </c>
      <c r="R20" s="3" t="s">
        <v>173</v>
      </c>
      <c r="S20" s="3" t="s">
        <v>228</v>
      </c>
      <c r="T20" s="3" t="s">
        <v>171</v>
      </c>
      <c r="U20" s="3" t="s">
        <v>171</v>
      </c>
      <c r="V20" s="3" t="s">
        <v>173</v>
      </c>
      <c r="W20" s="3" t="s">
        <v>171</v>
      </c>
      <c r="X20" s="3" t="s">
        <v>171</v>
      </c>
      <c r="Y20" s="3" t="s">
        <v>228</v>
      </c>
      <c r="Z20" s="3" t="s">
        <v>171</v>
      </c>
      <c r="AA20" s="3" t="s">
        <v>171</v>
      </c>
      <c r="AB20" s="3" t="s">
        <v>171</v>
      </c>
      <c r="AC20" s="3" t="s">
        <v>165</v>
      </c>
      <c r="AD20" s="3" t="s">
        <v>171</v>
      </c>
      <c r="AE20" s="3" t="s">
        <v>171</v>
      </c>
      <c r="AF20" s="3" t="s">
        <v>173</v>
      </c>
      <c r="AG20" s="3" t="s">
        <v>171</v>
      </c>
      <c r="AH20" s="3" t="s">
        <v>171</v>
      </c>
      <c r="AI20" s="3" t="s">
        <v>173</v>
      </c>
      <c r="AJ20" s="3" t="s">
        <v>173</v>
      </c>
      <c r="AK20" s="3" t="s">
        <v>173</v>
      </c>
      <c r="AL20" s="3" t="s">
        <v>173</v>
      </c>
      <c r="AM20" s="3" t="s">
        <v>173</v>
      </c>
      <c r="AN20" s="3" t="s">
        <v>173</v>
      </c>
      <c r="AO20" s="3" t="s">
        <v>166</v>
      </c>
      <c r="AP20" s="3" t="s">
        <v>166</v>
      </c>
      <c r="AQ20" s="3" t="s">
        <v>175</v>
      </c>
      <c r="AR20" s="3" t="s">
        <v>173</v>
      </c>
      <c r="AS20" s="3" t="s">
        <v>171</v>
      </c>
      <c r="AT20" s="3" t="s">
        <v>171</v>
      </c>
      <c r="AU20" s="3" t="s">
        <v>173</v>
      </c>
      <c r="AV20" s="3" t="s">
        <v>171</v>
      </c>
      <c r="AW20" s="3" t="s">
        <v>171</v>
      </c>
      <c r="AX20" s="3" t="s">
        <v>173</v>
      </c>
      <c r="AY20" s="3" t="s">
        <v>171</v>
      </c>
      <c r="AZ20" s="3" t="s">
        <v>173</v>
      </c>
      <c r="BA20" s="3" t="s">
        <v>171</v>
      </c>
      <c r="BB20" s="3"/>
      <c r="BC20" s="3"/>
      <c r="BD20" s="3" t="s">
        <v>175</v>
      </c>
      <c r="BE20" s="3" t="s">
        <v>175</v>
      </c>
      <c r="BF20" s="3" t="s">
        <v>175</v>
      </c>
      <c r="BG20" s="3" t="s">
        <v>175</v>
      </c>
      <c r="BH20" s="3" t="s">
        <v>175</v>
      </c>
      <c r="BI20" s="3" t="s">
        <v>175</v>
      </c>
      <c r="BJ20" s="3" t="s">
        <v>175</v>
      </c>
      <c r="BK20" s="3" t="s">
        <v>175</v>
      </c>
      <c r="BL20" s="3" t="s">
        <v>175</v>
      </c>
      <c r="BM20" s="3" t="s">
        <v>175</v>
      </c>
      <c r="BN20" s="3" t="s">
        <v>175</v>
      </c>
      <c r="BO20" s="3" t="s">
        <v>175</v>
      </c>
      <c r="BP20" s="3" t="s">
        <v>175</v>
      </c>
      <c r="BQ20" s="3" t="s">
        <v>175</v>
      </c>
      <c r="BR20" s="3" t="s">
        <v>175</v>
      </c>
      <c r="BS20" s="3" t="s">
        <v>175</v>
      </c>
      <c r="BT20" s="3" t="s">
        <v>175</v>
      </c>
      <c r="BU20" s="3" t="s">
        <v>175</v>
      </c>
      <c r="BV20" s="3" t="s">
        <v>175</v>
      </c>
      <c r="BW20" s="3" t="s">
        <v>175</v>
      </c>
      <c r="BX20" s="3" t="s">
        <v>175</v>
      </c>
      <c r="BY20" s="3" t="s">
        <v>175</v>
      </c>
      <c r="BZ20" s="3" t="s">
        <v>175</v>
      </c>
      <c r="CA20" s="3" t="s">
        <v>175</v>
      </c>
      <c r="CB20" s="3" t="s">
        <v>175</v>
      </c>
      <c r="CC20" s="3" t="s">
        <v>175</v>
      </c>
      <c r="CD20" s="3" t="s">
        <v>175</v>
      </c>
      <c r="CE20" s="3" t="s">
        <v>175</v>
      </c>
      <c r="CF20" s="3" t="s">
        <v>175</v>
      </c>
      <c r="CG20" s="3" t="s">
        <v>175</v>
      </c>
      <c r="CH20" s="3" t="s">
        <v>175</v>
      </c>
      <c r="CI20" s="3" t="s">
        <v>175</v>
      </c>
      <c r="CJ20" s="3" t="s">
        <v>175</v>
      </c>
    </row>
    <row r="21" spans="1:662" s="12" customFormat="1" x14ac:dyDescent="0.3">
      <c r="A21" s="7" t="s">
        <v>229</v>
      </c>
      <c r="B21" s="8">
        <v>43650</v>
      </c>
      <c r="C21" s="8">
        <v>43664</v>
      </c>
      <c r="D21" s="9">
        <v>43712</v>
      </c>
      <c r="E21" s="9">
        <v>43817</v>
      </c>
      <c r="F21" s="9">
        <v>43654</v>
      </c>
      <c r="G21" s="9">
        <v>43676</v>
      </c>
      <c r="H21" s="9">
        <v>43721</v>
      </c>
      <c r="I21" s="9">
        <v>43840</v>
      </c>
      <c r="J21" s="9">
        <v>43656</v>
      </c>
      <c r="K21" s="9">
        <v>43670</v>
      </c>
      <c r="L21" s="9">
        <v>43684</v>
      </c>
      <c r="M21" s="9">
        <v>43761</v>
      </c>
      <c r="N21" s="9">
        <v>43878</v>
      </c>
      <c r="O21" s="9">
        <v>43696</v>
      </c>
      <c r="P21" s="9">
        <v>43710</v>
      </c>
      <c r="Q21" s="9">
        <v>43759</v>
      </c>
      <c r="R21" s="9">
        <v>43894</v>
      </c>
      <c r="S21" s="9">
        <v>43712</v>
      </c>
      <c r="T21" s="9">
        <v>43741</v>
      </c>
      <c r="U21" s="9">
        <v>43770</v>
      </c>
      <c r="V21" s="9">
        <v>43720</v>
      </c>
      <c r="W21" s="9">
        <v>43753</v>
      </c>
      <c r="X21" s="9">
        <v>43784</v>
      </c>
      <c r="Y21" s="9">
        <v>43721</v>
      </c>
      <c r="Z21" s="9">
        <v>43753</v>
      </c>
      <c r="AA21" s="9">
        <v>43782</v>
      </c>
      <c r="AB21" s="9">
        <v>43903</v>
      </c>
      <c r="AC21" s="9">
        <v>43728</v>
      </c>
      <c r="AD21" s="9">
        <v>43753</v>
      </c>
      <c r="AE21" s="9">
        <v>43795</v>
      </c>
      <c r="AF21" s="9">
        <v>43747</v>
      </c>
      <c r="AG21" s="9">
        <v>43763</v>
      </c>
      <c r="AH21" s="9">
        <v>43810</v>
      </c>
      <c r="AI21" s="9">
        <v>43752</v>
      </c>
      <c r="AJ21" s="9">
        <v>43775</v>
      </c>
      <c r="AK21" s="9">
        <v>43798</v>
      </c>
      <c r="AL21" s="9">
        <v>43772</v>
      </c>
      <c r="AM21" s="9">
        <v>43787</v>
      </c>
      <c r="AN21" s="9">
        <v>43861</v>
      </c>
      <c r="AO21" s="9">
        <v>43787</v>
      </c>
      <c r="AP21" s="9">
        <v>43805</v>
      </c>
      <c r="AQ21" s="9">
        <v>43850</v>
      </c>
      <c r="AR21" s="9">
        <v>43794</v>
      </c>
      <c r="AS21" s="9">
        <v>43810</v>
      </c>
      <c r="AT21" s="9">
        <v>43852</v>
      </c>
      <c r="AU21" s="9">
        <v>43805</v>
      </c>
      <c r="AV21" s="9">
        <v>43819</v>
      </c>
      <c r="AW21" s="9">
        <v>43873</v>
      </c>
      <c r="AX21" s="9">
        <v>43854</v>
      </c>
      <c r="AY21" s="9">
        <v>43878</v>
      </c>
      <c r="AZ21" s="9">
        <v>43882</v>
      </c>
      <c r="BA21" s="9">
        <v>43901</v>
      </c>
      <c r="BB21" s="9">
        <v>43662</v>
      </c>
      <c r="BC21" s="9">
        <v>43671</v>
      </c>
      <c r="BD21" s="9">
        <v>43654</v>
      </c>
      <c r="BE21" s="9">
        <v>43668</v>
      </c>
      <c r="BF21" s="9">
        <v>43721</v>
      </c>
      <c r="BG21" s="9">
        <v>43838</v>
      </c>
      <c r="BH21" s="9">
        <v>43682</v>
      </c>
      <c r="BI21" s="9">
        <v>43696</v>
      </c>
      <c r="BJ21" s="9">
        <v>43755</v>
      </c>
      <c r="BK21" s="9">
        <v>43866</v>
      </c>
      <c r="BL21" s="9">
        <v>43714</v>
      </c>
      <c r="BM21" s="9">
        <v>43728</v>
      </c>
      <c r="BN21" s="9">
        <v>43775</v>
      </c>
      <c r="BO21" s="9">
        <v>43901</v>
      </c>
      <c r="BP21" s="9">
        <v>43714</v>
      </c>
      <c r="BQ21" s="9">
        <v>43728</v>
      </c>
      <c r="BR21" s="9">
        <v>43775</v>
      </c>
      <c r="BS21" s="9">
        <v>43763</v>
      </c>
      <c r="BT21" s="9">
        <v>43777</v>
      </c>
      <c r="BU21" s="9">
        <v>43864</v>
      </c>
      <c r="BV21" s="9">
        <v>43753</v>
      </c>
      <c r="BW21" s="9">
        <v>43767</v>
      </c>
      <c r="BX21" s="9">
        <v>43817</v>
      </c>
      <c r="BY21" s="9">
        <v>43795</v>
      </c>
      <c r="BZ21" s="9">
        <v>43815</v>
      </c>
      <c r="CA21" s="9">
        <v>43852</v>
      </c>
      <c r="CB21" s="9">
        <v>43878</v>
      </c>
      <c r="CC21" s="9">
        <v>43896</v>
      </c>
      <c r="CD21" s="9">
        <v>43866</v>
      </c>
      <c r="CE21" s="9">
        <v>43892</v>
      </c>
      <c r="CF21" s="9">
        <v>43815</v>
      </c>
      <c r="CG21" s="9">
        <v>43840</v>
      </c>
      <c r="CH21" s="9">
        <v>43875</v>
      </c>
      <c r="CI21" s="9">
        <v>43878</v>
      </c>
      <c r="CJ21" s="9">
        <v>43894</v>
      </c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</row>
    <row r="22" spans="1:662" s="15" customFormat="1" x14ac:dyDescent="0.3">
      <c r="A22" s="3" t="s">
        <v>230</v>
      </c>
      <c r="B22" s="13">
        <f>(B21-$B$21)/7</f>
        <v>0</v>
      </c>
      <c r="C22" s="13">
        <f>(C21-$B$21)/7</f>
        <v>2</v>
      </c>
      <c r="D22" s="13">
        <f>(D21-$B$21)/7</f>
        <v>8.8571428571428577</v>
      </c>
      <c r="E22" s="13">
        <f>(E21-$B$21)/7</f>
        <v>23.857142857142858</v>
      </c>
      <c r="F22" s="13">
        <f>(F21-$F$21)/7</f>
        <v>0</v>
      </c>
      <c r="G22" s="13">
        <f t="shared" ref="G22:I22" si="0">(G21-$F$21)/7</f>
        <v>3.1428571428571428</v>
      </c>
      <c r="H22" s="13">
        <f t="shared" si="0"/>
        <v>9.5714285714285712</v>
      </c>
      <c r="I22" s="13">
        <f t="shared" si="0"/>
        <v>26.571428571428573</v>
      </c>
      <c r="J22" s="14">
        <v>0</v>
      </c>
      <c r="K22" s="13">
        <f>(K21-$K$21)/7</f>
        <v>0</v>
      </c>
      <c r="L22" s="13">
        <f t="shared" ref="L22:N22" si="1">(L21-$K$21)/7</f>
        <v>2</v>
      </c>
      <c r="M22" s="13">
        <f t="shared" si="1"/>
        <v>13</v>
      </c>
      <c r="N22" s="13">
        <f t="shared" si="1"/>
        <v>29.714285714285715</v>
      </c>
      <c r="O22" s="13">
        <f>(O21-$O$21)/7</f>
        <v>0</v>
      </c>
      <c r="P22" s="13">
        <f t="shared" ref="P22:R22" si="2">(P21-$O$21)/7</f>
        <v>2</v>
      </c>
      <c r="Q22" s="13">
        <f t="shared" si="2"/>
        <v>9</v>
      </c>
      <c r="R22" s="13">
        <f t="shared" si="2"/>
        <v>28.285714285714285</v>
      </c>
      <c r="S22" s="13">
        <f>(S21-$S$21)/7</f>
        <v>0</v>
      </c>
      <c r="T22" s="13">
        <f t="shared" ref="T22:U22" si="3">(T21-$S$21)/7</f>
        <v>4.1428571428571432</v>
      </c>
      <c r="U22" s="13">
        <f t="shared" si="3"/>
        <v>8.2857142857142865</v>
      </c>
      <c r="V22" s="13">
        <f>(V21-$V$21)/7</f>
        <v>0</v>
      </c>
      <c r="W22" s="13">
        <f t="shared" ref="W22:X22" si="4">(W21-$V$21)/7</f>
        <v>4.7142857142857144</v>
      </c>
      <c r="X22" s="13">
        <f t="shared" si="4"/>
        <v>9.1428571428571423</v>
      </c>
      <c r="Y22" s="13">
        <f>(Y21-$Y$21)/7</f>
        <v>0</v>
      </c>
      <c r="Z22" s="13">
        <f t="shared" ref="Z22:AB22" si="5">(Z21-$Y$21)/7</f>
        <v>4.5714285714285712</v>
      </c>
      <c r="AA22" s="13">
        <f t="shared" si="5"/>
        <v>8.7142857142857135</v>
      </c>
      <c r="AB22" s="13">
        <f t="shared" si="5"/>
        <v>26</v>
      </c>
      <c r="AC22" s="13">
        <f>(AC21-$AC$21)/7</f>
        <v>0</v>
      </c>
      <c r="AD22" s="13">
        <f t="shared" ref="AD22:AE22" si="6">(AD21-$AC$21)/7</f>
        <v>3.5714285714285716</v>
      </c>
      <c r="AE22" s="13">
        <f t="shared" si="6"/>
        <v>9.5714285714285712</v>
      </c>
      <c r="AF22" s="13">
        <f>(AF21-$AF$21)/7</f>
        <v>0</v>
      </c>
      <c r="AG22" s="13">
        <f t="shared" ref="AG22:AH22" si="7">(AG21-$AF$21)/7</f>
        <v>2.2857142857142856</v>
      </c>
      <c r="AH22" s="13">
        <f t="shared" si="7"/>
        <v>9</v>
      </c>
      <c r="AI22" s="13">
        <f>(AI21-$AI$21)/7</f>
        <v>0</v>
      </c>
      <c r="AJ22" s="13">
        <f t="shared" ref="AJ22:AK22" si="8">(AJ21-$AI$21)/7</f>
        <v>3.2857142857142856</v>
      </c>
      <c r="AK22" s="13">
        <f t="shared" si="8"/>
        <v>6.5714285714285712</v>
      </c>
      <c r="AL22" s="13">
        <f>(AL21-$AL$21)/7</f>
        <v>0</v>
      </c>
      <c r="AM22" s="13">
        <f t="shared" ref="AM22:AN22" si="9">(AM21-$AL$21)/7</f>
        <v>2.1428571428571428</v>
      </c>
      <c r="AN22" s="13">
        <f t="shared" si="9"/>
        <v>12.714285714285714</v>
      </c>
      <c r="AO22" s="13">
        <f>(AO21-$AO$21)/7</f>
        <v>0</v>
      </c>
      <c r="AP22" s="13">
        <f t="shared" ref="AP22:AQ22" si="10">(AP21-$AO$21)/7</f>
        <v>2.5714285714285716</v>
      </c>
      <c r="AQ22" s="13">
        <f t="shared" si="10"/>
        <v>9</v>
      </c>
      <c r="AR22" s="13">
        <f>(AR21-$AR$21)/7</f>
        <v>0</v>
      </c>
      <c r="AS22" s="13">
        <f t="shared" ref="AS22:AT22" si="11">(AS21-$AR$21)/7</f>
        <v>2.2857142857142856</v>
      </c>
      <c r="AT22" s="13">
        <f t="shared" si="11"/>
        <v>8.2857142857142865</v>
      </c>
      <c r="AU22" s="13">
        <f>(AU21-$AU$21)/7</f>
        <v>0</v>
      </c>
      <c r="AV22" s="13">
        <f t="shared" ref="AV22:AW22" si="12">(AV21-$AU$21)/7</f>
        <v>2</v>
      </c>
      <c r="AW22" s="13">
        <f t="shared" si="12"/>
        <v>9.7142857142857135</v>
      </c>
      <c r="AX22" s="13">
        <f>(AX21-$AX$21)/7</f>
        <v>0</v>
      </c>
      <c r="AY22" s="13">
        <f>(AY21-$AX$21)/7</f>
        <v>3.4285714285714284</v>
      </c>
      <c r="AZ22" s="13">
        <f>(AZ21-$AZ$21)/7</f>
        <v>0</v>
      </c>
      <c r="BA22" s="13">
        <f>(BA21-$AZ$21)/7</f>
        <v>2.7142857142857144</v>
      </c>
      <c r="BB22" s="13">
        <f>(BB21-$BB$21)/7</f>
        <v>0</v>
      </c>
      <c r="BC22" s="13">
        <f t="shared" ref="BC22" si="13">(BC21-$K$21)/7</f>
        <v>0.14285714285714285</v>
      </c>
      <c r="BD22" s="13">
        <f>(BD21-$BD$21)/7</f>
        <v>0</v>
      </c>
      <c r="BE22" s="13">
        <f t="shared" ref="BE22:BG22" si="14">(BE21-$BD$21)/7</f>
        <v>2</v>
      </c>
      <c r="BF22" s="13">
        <f t="shared" si="14"/>
        <v>9.5714285714285712</v>
      </c>
      <c r="BG22" s="13">
        <f t="shared" si="14"/>
        <v>26.285714285714285</v>
      </c>
      <c r="BH22" s="13">
        <f>(BH21-$BH$21)/7</f>
        <v>0</v>
      </c>
      <c r="BI22" s="13">
        <f t="shared" ref="BI22:BK22" si="15">(BI21-$BH$21)/7</f>
        <v>2</v>
      </c>
      <c r="BJ22" s="13">
        <f t="shared" si="15"/>
        <v>10.428571428571429</v>
      </c>
      <c r="BK22" s="13">
        <f t="shared" si="15"/>
        <v>26.285714285714285</v>
      </c>
      <c r="BL22" s="13">
        <f>(BL21-$BL$21)/7</f>
        <v>0</v>
      </c>
      <c r="BM22" s="13">
        <f t="shared" ref="BM22:BN22" si="16">(BM21-$BL$21)/7</f>
        <v>2</v>
      </c>
      <c r="BN22" s="13">
        <f t="shared" si="16"/>
        <v>8.7142857142857135</v>
      </c>
      <c r="BO22" s="13">
        <v>0</v>
      </c>
      <c r="BP22" s="13">
        <f>(BP21-$BP$21)/7</f>
        <v>0</v>
      </c>
      <c r="BQ22" s="13">
        <f t="shared" ref="BQ22:BR22" si="17">(BQ21-$BP$21)/7</f>
        <v>2</v>
      </c>
      <c r="BR22" s="13">
        <f t="shared" si="17"/>
        <v>8.7142857142857135</v>
      </c>
      <c r="BS22" s="13">
        <f>(BS21-$BS$21)/7</f>
        <v>0</v>
      </c>
      <c r="BT22" s="13">
        <f t="shared" ref="BT22:BU22" si="18">(BT21-$BS$21)/7</f>
        <v>2</v>
      </c>
      <c r="BU22" s="13">
        <f t="shared" si="18"/>
        <v>14.428571428571429</v>
      </c>
      <c r="BV22" s="13">
        <f>(BV21-$BV$21)/7</f>
        <v>0</v>
      </c>
      <c r="BW22" s="13">
        <f t="shared" ref="BW22:BX22" si="19">(BW21-$BV$21)/7</f>
        <v>2</v>
      </c>
      <c r="BX22" s="13">
        <f t="shared" si="19"/>
        <v>9.1428571428571423</v>
      </c>
      <c r="BY22" s="13">
        <f>(BY21-$BY$21)/7</f>
        <v>0</v>
      </c>
      <c r="BZ22" s="13">
        <f t="shared" ref="BZ22:CA22" si="20">(BZ21-$BY$21)/7</f>
        <v>2.8571428571428572</v>
      </c>
      <c r="CA22" s="13">
        <f t="shared" si="20"/>
        <v>8.1428571428571423</v>
      </c>
      <c r="CB22" s="13">
        <f>(CB21-$CB$21)/7</f>
        <v>0</v>
      </c>
      <c r="CC22" s="13">
        <f>(CC21-$CB$21)/7</f>
        <v>2.5714285714285716</v>
      </c>
      <c r="CD22" s="13">
        <f>(CD21-$CD$21)/7</f>
        <v>0</v>
      </c>
      <c r="CE22" s="13">
        <f t="shared" ref="CE22" si="21">(CE21-$CD$21)/7</f>
        <v>3.7142857142857144</v>
      </c>
      <c r="CF22" s="13">
        <f>(CF21-$CF$21)/7</f>
        <v>0</v>
      </c>
      <c r="CG22" s="13">
        <f t="shared" ref="CG22:CH22" si="22">(CG21-$CF$21)/7</f>
        <v>3.5714285714285716</v>
      </c>
      <c r="CH22" s="13">
        <f t="shared" si="22"/>
        <v>8.5714285714285712</v>
      </c>
      <c r="CI22" s="13">
        <f>(CI21-$CI$21)/7</f>
        <v>0</v>
      </c>
      <c r="CJ22" s="13">
        <f>(CJ21-$CI$21)/7</f>
        <v>2.2857142857142856</v>
      </c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</row>
    <row r="23" spans="1:662" s="15" customFormat="1" x14ac:dyDescent="0.3">
      <c r="A23" s="3" t="s">
        <v>231</v>
      </c>
      <c r="B23" s="16">
        <v>2.3199999999999998E-2</v>
      </c>
      <c r="C23" s="16">
        <v>7.1000000000000004E-3</v>
      </c>
      <c r="D23" s="16">
        <v>6.8999999999999999E-3</v>
      </c>
      <c r="E23" s="16">
        <v>0</v>
      </c>
      <c r="F23" s="16">
        <v>1.7500000000000002E-2</v>
      </c>
      <c r="G23" s="16">
        <v>2.23E-2</v>
      </c>
      <c r="H23" s="16">
        <v>5.9200000000000003E-2</v>
      </c>
      <c r="I23" s="16">
        <v>0</v>
      </c>
      <c r="J23" s="16">
        <v>9.3399999999999997E-2</v>
      </c>
      <c r="K23" s="16">
        <v>2.5600000000000001E-2</v>
      </c>
      <c r="L23" s="16">
        <v>8.3000000000000001E-3</v>
      </c>
      <c r="M23" s="16">
        <v>0</v>
      </c>
      <c r="N23" s="16">
        <v>0</v>
      </c>
      <c r="O23" s="16">
        <v>2.01E-2</v>
      </c>
      <c r="P23" s="16">
        <v>0</v>
      </c>
      <c r="Q23" s="16">
        <v>0</v>
      </c>
      <c r="R23" s="16">
        <v>0</v>
      </c>
      <c r="S23" s="16">
        <v>0</v>
      </c>
      <c r="T23" s="16">
        <v>1.6899999999999998E-2</v>
      </c>
      <c r="U23" s="16">
        <v>0</v>
      </c>
      <c r="V23" s="16">
        <v>1.11E-2</v>
      </c>
      <c r="W23" s="16">
        <v>1.3899999999999999E-2</v>
      </c>
      <c r="X23" s="16">
        <v>0</v>
      </c>
      <c r="Y23" s="16">
        <v>1.14E-2</v>
      </c>
      <c r="Z23" s="16">
        <v>0</v>
      </c>
      <c r="AA23" s="16">
        <v>2.1700000000000001E-2</v>
      </c>
      <c r="AB23" s="16">
        <v>0</v>
      </c>
      <c r="AC23" s="16">
        <v>1.6199999999999999E-2</v>
      </c>
      <c r="AD23" s="16">
        <v>2.2499999999999999E-2</v>
      </c>
      <c r="AE23" s="16">
        <v>0</v>
      </c>
      <c r="AF23" s="16">
        <v>1.5699999999999999E-2</v>
      </c>
      <c r="AG23" s="16">
        <v>0</v>
      </c>
      <c r="AH23" s="16">
        <v>0</v>
      </c>
      <c r="AI23" s="16">
        <v>3.0599999999999999E-2</v>
      </c>
      <c r="AJ23" s="16">
        <v>9.2999999999999992E-3</v>
      </c>
      <c r="AK23" s="16">
        <v>6.7000000000000002E-3</v>
      </c>
      <c r="AL23" s="18">
        <v>1.2200000000000001E-2</v>
      </c>
      <c r="AM23" s="16">
        <v>2.7900000000000001E-2</v>
      </c>
      <c r="AN23" s="16">
        <v>1.1584000000000001</v>
      </c>
      <c r="AO23" s="16">
        <v>0</v>
      </c>
      <c r="AP23" s="16">
        <v>0</v>
      </c>
      <c r="AQ23" s="16">
        <v>0</v>
      </c>
      <c r="AR23" s="16">
        <v>0</v>
      </c>
      <c r="AS23" s="16">
        <v>2.41E-2</v>
      </c>
      <c r="AT23" s="16">
        <v>0</v>
      </c>
      <c r="AU23" s="16">
        <v>1.89E-2</v>
      </c>
      <c r="AV23" s="16">
        <v>2.01E-2</v>
      </c>
      <c r="AW23" s="16">
        <v>0</v>
      </c>
      <c r="AX23" s="16">
        <v>0</v>
      </c>
      <c r="AY23" s="16">
        <v>0</v>
      </c>
      <c r="AZ23" s="16">
        <v>1.8100000000000002E-2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0</v>
      </c>
      <c r="CD23" s="16">
        <v>0</v>
      </c>
      <c r="CE23" s="16">
        <v>0</v>
      </c>
      <c r="CF23" s="16">
        <v>2.01E-2</v>
      </c>
      <c r="CG23" s="16">
        <v>0</v>
      </c>
      <c r="CH23" s="16">
        <v>0</v>
      </c>
      <c r="CI23" s="16">
        <v>0</v>
      </c>
      <c r="CJ23" s="16">
        <v>0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</row>
    <row r="24" spans="1:662" s="15" customFormat="1" x14ac:dyDescent="0.3">
      <c r="A24" s="3" t="s">
        <v>232</v>
      </c>
      <c r="B24" s="16" t="s">
        <v>233</v>
      </c>
      <c r="C24" s="16" t="s">
        <v>234</v>
      </c>
      <c r="D24" s="16" t="s">
        <v>234</v>
      </c>
      <c r="E24" s="16" t="s">
        <v>235</v>
      </c>
      <c r="F24" s="16" t="s">
        <v>233</v>
      </c>
      <c r="G24" s="16" t="s">
        <v>233</v>
      </c>
      <c r="H24" s="16" t="s">
        <v>233</v>
      </c>
      <c r="I24" s="16" t="s">
        <v>235</v>
      </c>
      <c r="J24" s="16" t="s">
        <v>233</v>
      </c>
      <c r="K24" s="16" t="s">
        <v>234</v>
      </c>
      <c r="L24" s="16" t="s">
        <v>234</v>
      </c>
      <c r="M24" s="16" t="s">
        <v>236</v>
      </c>
      <c r="N24" s="16" t="s">
        <v>236</v>
      </c>
      <c r="O24" s="16" t="s">
        <v>233</v>
      </c>
      <c r="P24" s="16" t="s">
        <v>235</v>
      </c>
      <c r="Q24" s="16" t="s">
        <v>236</v>
      </c>
      <c r="R24" s="16" t="s">
        <v>236</v>
      </c>
      <c r="S24" s="16" t="s">
        <v>236</v>
      </c>
      <c r="T24" s="16" t="s">
        <v>233</v>
      </c>
      <c r="U24" s="16" t="s">
        <v>236</v>
      </c>
      <c r="V24" s="16" t="s">
        <v>233</v>
      </c>
      <c r="W24" s="16" t="s">
        <v>233</v>
      </c>
      <c r="X24" s="16" t="s">
        <v>236</v>
      </c>
      <c r="Y24" s="16" t="s">
        <v>233</v>
      </c>
      <c r="Z24" s="16" t="s">
        <v>235</v>
      </c>
      <c r="AA24" s="16" t="s">
        <v>233</v>
      </c>
      <c r="AB24" s="16" t="s">
        <v>235</v>
      </c>
      <c r="AC24" s="16" t="s">
        <v>233</v>
      </c>
      <c r="AD24" s="16" t="s">
        <v>233</v>
      </c>
      <c r="AE24" s="16" t="s">
        <v>235</v>
      </c>
      <c r="AF24" s="16" t="s">
        <v>233</v>
      </c>
      <c r="AG24" s="16" t="s">
        <v>235</v>
      </c>
      <c r="AH24" s="16" t="s">
        <v>235</v>
      </c>
      <c r="AI24" s="16" t="s">
        <v>233</v>
      </c>
      <c r="AJ24" s="16" t="s">
        <v>234</v>
      </c>
      <c r="AK24" s="16" t="s">
        <v>234</v>
      </c>
      <c r="AL24" s="16" t="s">
        <v>234</v>
      </c>
      <c r="AM24" s="16" t="s">
        <v>234</v>
      </c>
      <c r="AN24" s="16" t="s">
        <v>237</v>
      </c>
      <c r="AO24" s="16" t="s">
        <v>236</v>
      </c>
      <c r="AP24" s="16" t="s">
        <v>236</v>
      </c>
      <c r="AQ24" s="16" t="s">
        <v>236</v>
      </c>
      <c r="AR24" s="16" t="s">
        <v>236</v>
      </c>
      <c r="AS24" s="16" t="s">
        <v>233</v>
      </c>
      <c r="AT24" s="16" t="s">
        <v>236</v>
      </c>
      <c r="AU24" s="16" t="s">
        <v>233</v>
      </c>
      <c r="AV24" s="16" t="s">
        <v>233</v>
      </c>
      <c r="AW24" s="16" t="s">
        <v>236</v>
      </c>
      <c r="AX24" s="16" t="s">
        <v>236</v>
      </c>
      <c r="AY24" s="16" t="s">
        <v>236</v>
      </c>
      <c r="AZ24" s="16" t="s">
        <v>233</v>
      </c>
      <c r="BA24" s="16" t="s">
        <v>235</v>
      </c>
      <c r="BB24" s="16" t="s">
        <v>236</v>
      </c>
      <c r="BC24" s="16" t="s">
        <v>236</v>
      </c>
      <c r="BD24" s="16" t="s">
        <v>236</v>
      </c>
      <c r="BE24" s="16" t="s">
        <v>236</v>
      </c>
      <c r="BF24" s="16" t="s">
        <v>236</v>
      </c>
      <c r="BG24" s="16" t="s">
        <v>236</v>
      </c>
      <c r="BH24" s="16" t="s">
        <v>236</v>
      </c>
      <c r="BI24" s="16" t="s">
        <v>236</v>
      </c>
      <c r="BJ24" s="16" t="s">
        <v>236</v>
      </c>
      <c r="BK24" s="16" t="s">
        <v>236</v>
      </c>
      <c r="BL24" s="16" t="s">
        <v>236</v>
      </c>
      <c r="BM24" s="16" t="s">
        <v>236</v>
      </c>
      <c r="BN24" s="16" t="s">
        <v>236</v>
      </c>
      <c r="BO24" s="16" t="s">
        <v>236</v>
      </c>
      <c r="BP24" s="16" t="s">
        <v>236</v>
      </c>
      <c r="BQ24" s="16" t="s">
        <v>236</v>
      </c>
      <c r="BR24" s="16" t="s">
        <v>236</v>
      </c>
      <c r="BS24" s="16" t="s">
        <v>236</v>
      </c>
      <c r="BT24" s="16" t="s">
        <v>236</v>
      </c>
      <c r="BU24" s="16" t="s">
        <v>236</v>
      </c>
      <c r="BV24" s="16" t="s">
        <v>236</v>
      </c>
      <c r="BW24" s="16" t="s">
        <v>236</v>
      </c>
      <c r="BX24" s="16" t="s">
        <v>236</v>
      </c>
      <c r="BY24" s="16" t="s">
        <v>236</v>
      </c>
      <c r="BZ24" s="16" t="s">
        <v>236</v>
      </c>
      <c r="CA24" s="16" t="s">
        <v>236</v>
      </c>
      <c r="CB24" s="16" t="s">
        <v>236</v>
      </c>
      <c r="CC24" s="16" t="s">
        <v>236</v>
      </c>
      <c r="CD24" s="16" t="s">
        <v>236</v>
      </c>
      <c r="CE24" s="16" t="s">
        <v>236</v>
      </c>
      <c r="CF24" s="16" t="s">
        <v>233</v>
      </c>
      <c r="CG24" s="16" t="s">
        <v>236</v>
      </c>
      <c r="CH24" s="16" t="s">
        <v>236</v>
      </c>
      <c r="CI24" s="16" t="s">
        <v>236</v>
      </c>
      <c r="CJ24" s="16" t="s">
        <v>236</v>
      </c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</row>
    <row r="25" spans="1:662" x14ac:dyDescent="0.3">
      <c r="A25" s="3" t="s">
        <v>238</v>
      </c>
      <c r="B25" s="3" t="s">
        <v>239</v>
      </c>
      <c r="C25" s="3"/>
      <c r="D25" s="3"/>
      <c r="E25" s="3"/>
      <c r="F25" s="3" t="s">
        <v>240</v>
      </c>
      <c r="G25" s="3"/>
      <c r="H25" s="3"/>
      <c r="I25" s="3"/>
      <c r="J25" s="3" t="s">
        <v>240</v>
      </c>
      <c r="K25" s="3" t="s">
        <v>239</v>
      </c>
      <c r="L25" s="3"/>
      <c r="M25" s="3"/>
      <c r="N25" s="3"/>
      <c r="O25" s="3" t="s">
        <v>240</v>
      </c>
      <c r="P25" s="3"/>
      <c r="Q25" s="3"/>
      <c r="R25" s="3"/>
      <c r="S25" s="3" t="s">
        <v>241</v>
      </c>
      <c r="T25" s="3"/>
      <c r="U25" s="3"/>
      <c r="V25" s="3" t="s">
        <v>242</v>
      </c>
      <c r="W25" s="3"/>
      <c r="X25" s="3"/>
      <c r="Y25" s="3" t="s">
        <v>242</v>
      </c>
      <c r="Z25" s="3"/>
      <c r="AA25" s="3"/>
      <c r="AB25" s="3"/>
      <c r="AC25" s="3" t="s">
        <v>242</v>
      </c>
      <c r="AD25" s="3"/>
      <c r="AE25" s="3"/>
      <c r="AF25" s="3" t="s">
        <v>242</v>
      </c>
      <c r="AG25" s="3"/>
      <c r="AH25" s="3"/>
      <c r="AI25" s="3" t="s">
        <v>242</v>
      </c>
      <c r="AJ25" s="3"/>
      <c r="AK25" s="3"/>
      <c r="AL25" s="3" t="s">
        <v>243</v>
      </c>
      <c r="AM25" s="3"/>
      <c r="AN25" s="3"/>
      <c r="AO25" s="3" t="s">
        <v>242</v>
      </c>
      <c r="AP25" s="3"/>
      <c r="AQ25" s="3"/>
      <c r="AR25" s="3" t="s">
        <v>243</v>
      </c>
      <c r="AS25" s="3"/>
      <c r="AT25" s="3"/>
      <c r="AU25" s="3" t="s">
        <v>243</v>
      </c>
      <c r="AV25" s="3"/>
      <c r="AW25" s="3"/>
      <c r="AX25" s="3" t="s">
        <v>243</v>
      </c>
      <c r="AY25" s="3"/>
      <c r="AZ25" s="3" t="s">
        <v>243</v>
      </c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</row>
    <row r="26" spans="1:662" x14ac:dyDescent="0.3">
      <c r="A26" s="3" t="s">
        <v>244</v>
      </c>
      <c r="B26" s="3" t="s">
        <v>245</v>
      </c>
      <c r="C26" s="3"/>
      <c r="D26" s="3"/>
      <c r="E26" s="3"/>
      <c r="F26" s="3" t="s">
        <v>246</v>
      </c>
      <c r="G26" s="3"/>
      <c r="H26" s="3"/>
      <c r="I26" s="3"/>
      <c r="J26" s="3" t="s">
        <v>245</v>
      </c>
      <c r="K26" s="3" t="s">
        <v>247</v>
      </c>
      <c r="L26" s="3"/>
      <c r="M26" s="3"/>
      <c r="N26" s="3"/>
      <c r="O26" s="3" t="s">
        <v>246</v>
      </c>
      <c r="P26" s="3"/>
      <c r="Q26" s="3"/>
      <c r="R26" s="3"/>
      <c r="S26" s="3" t="s">
        <v>246</v>
      </c>
      <c r="T26" s="3"/>
      <c r="U26" s="3"/>
      <c r="V26" s="3" t="s">
        <v>246</v>
      </c>
      <c r="W26" s="3"/>
      <c r="X26" s="3"/>
      <c r="Y26" s="3" t="s">
        <v>247</v>
      </c>
      <c r="Z26" s="3"/>
      <c r="AA26" s="3"/>
      <c r="AB26" s="3"/>
      <c r="AC26" s="3" t="s">
        <v>246</v>
      </c>
      <c r="AD26" s="3"/>
      <c r="AE26" s="3"/>
      <c r="AF26" s="3" t="s">
        <v>246</v>
      </c>
      <c r="AG26" s="3"/>
      <c r="AH26" s="3"/>
      <c r="AI26" s="3" t="s">
        <v>247</v>
      </c>
      <c r="AJ26" s="3"/>
      <c r="AK26" s="3"/>
      <c r="AL26" s="3" t="s">
        <v>246</v>
      </c>
      <c r="AM26" s="3"/>
      <c r="AN26" s="3"/>
      <c r="AO26" s="3" t="s">
        <v>246</v>
      </c>
      <c r="AP26" s="3"/>
      <c r="AQ26" s="3"/>
      <c r="AR26" s="3" t="s">
        <v>246</v>
      </c>
      <c r="AS26" s="3"/>
      <c r="AT26" s="3"/>
      <c r="AU26" s="3" t="s">
        <v>246</v>
      </c>
      <c r="AV26" s="3"/>
      <c r="AW26" s="3"/>
      <c r="AX26" s="3" t="s">
        <v>246</v>
      </c>
      <c r="AY26" s="3"/>
      <c r="AZ26" s="3" t="s">
        <v>246</v>
      </c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1:662" x14ac:dyDescent="0.3">
      <c r="A27" s="3" t="s">
        <v>248</v>
      </c>
      <c r="B27" s="7">
        <v>43651</v>
      </c>
      <c r="C27" s="3"/>
      <c r="D27" s="3"/>
      <c r="E27" s="3"/>
      <c r="F27" s="7">
        <v>43662</v>
      </c>
      <c r="G27" s="7"/>
      <c r="H27" s="7"/>
      <c r="I27" s="7"/>
      <c r="J27" s="7">
        <v>43656</v>
      </c>
      <c r="K27" s="7">
        <v>43671</v>
      </c>
      <c r="L27" s="7"/>
      <c r="M27" s="7"/>
      <c r="N27" s="7"/>
      <c r="O27" s="7">
        <v>43697</v>
      </c>
      <c r="P27" s="7"/>
      <c r="Q27" s="7"/>
      <c r="R27" s="7"/>
      <c r="S27" s="7">
        <v>43713</v>
      </c>
      <c r="T27" s="3"/>
      <c r="U27" s="3"/>
      <c r="V27" s="7">
        <v>43721</v>
      </c>
      <c r="W27" s="3"/>
      <c r="X27" s="3"/>
      <c r="Y27" s="7">
        <v>43724</v>
      </c>
      <c r="Z27" s="3"/>
      <c r="AA27" s="3"/>
      <c r="AB27" s="3"/>
      <c r="AC27" s="7">
        <v>43731</v>
      </c>
      <c r="AD27" s="3"/>
      <c r="AE27" s="3"/>
      <c r="AF27" s="7">
        <v>43748</v>
      </c>
      <c r="AG27" s="3"/>
      <c r="AH27" s="3"/>
      <c r="AI27" s="7">
        <v>43752</v>
      </c>
      <c r="AJ27" s="7"/>
      <c r="AK27" s="7"/>
      <c r="AL27" s="7">
        <v>43773</v>
      </c>
      <c r="AM27" s="7"/>
      <c r="AN27" s="7"/>
      <c r="AO27" s="7">
        <v>43788</v>
      </c>
      <c r="AP27" s="3"/>
      <c r="AQ27" s="3"/>
      <c r="AR27" s="7">
        <v>43794</v>
      </c>
      <c r="AS27" s="3"/>
      <c r="AT27" s="3"/>
      <c r="AU27" s="7">
        <v>43805</v>
      </c>
      <c r="AV27" s="3"/>
      <c r="AW27" s="3"/>
      <c r="AX27" s="7">
        <v>43852</v>
      </c>
      <c r="AY27" s="3"/>
      <c r="AZ27" s="7">
        <v>43882</v>
      </c>
      <c r="BA27" s="3"/>
      <c r="BB27" s="3"/>
      <c r="BC27" s="3"/>
      <c r="BD27" s="3"/>
      <c r="BE27" s="3"/>
      <c r="BF27" s="3"/>
      <c r="BG27" s="7"/>
      <c r="BH27" s="3"/>
      <c r="BI27" s="7"/>
      <c r="BJ27" s="7"/>
      <c r="BK27" s="7"/>
      <c r="BL27" s="3"/>
      <c r="BM27" s="7"/>
      <c r="BN27" s="7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7">
        <v>43866</v>
      </c>
      <c r="CE27" s="3"/>
      <c r="CF27" s="7">
        <v>43815</v>
      </c>
      <c r="CG27" s="3"/>
      <c r="CH27" s="3"/>
      <c r="CI27" s="7">
        <v>43878</v>
      </c>
      <c r="CJ27" s="3"/>
    </row>
    <row r="28" spans="1:662" ht="28.2" x14ac:dyDescent="0.3">
      <c r="A28" s="3" t="s">
        <v>249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</row>
    <row r="29" spans="1:662" x14ac:dyDescent="0.3">
      <c r="A29" s="3" t="s">
        <v>250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</row>
    <row r="30" spans="1:662" x14ac:dyDescent="0.3">
      <c r="A30" s="17" t="s">
        <v>251</v>
      </c>
      <c r="B30" s="5"/>
      <c r="C30" s="3"/>
      <c r="D30" s="3"/>
      <c r="E30" s="3"/>
      <c r="F30" s="5"/>
      <c r="G30" s="3"/>
      <c r="H30" s="3"/>
      <c r="I30" s="3"/>
      <c r="J30" s="5"/>
      <c r="K30" s="5"/>
      <c r="L30" s="3"/>
      <c r="M30" s="3"/>
      <c r="N30" s="3"/>
      <c r="O30" s="5"/>
      <c r="P30" s="3"/>
      <c r="Q30" s="3"/>
      <c r="R30" s="3"/>
      <c r="S30" s="5"/>
      <c r="T30" s="3"/>
      <c r="U30" s="3"/>
      <c r="V30" s="5"/>
      <c r="W30" s="3"/>
      <c r="X30" s="3"/>
      <c r="Y30" s="5"/>
      <c r="Z30" s="3"/>
      <c r="AA30" s="3"/>
      <c r="AB30" s="3"/>
      <c r="AC30" s="5"/>
      <c r="AD30" s="3"/>
      <c r="AE30" s="3"/>
      <c r="AF30" s="5"/>
      <c r="AG30" s="3"/>
      <c r="AH30" s="3"/>
      <c r="AI30" s="5"/>
      <c r="AJ30" s="3"/>
      <c r="AK30" s="3"/>
      <c r="AL30" s="5"/>
      <c r="AM30" s="3"/>
      <c r="AN30" s="3"/>
      <c r="AO30" s="5"/>
      <c r="AP30" s="3"/>
      <c r="AQ30" s="3"/>
      <c r="AR30" s="5" t="s">
        <v>252</v>
      </c>
      <c r="AS30" s="3"/>
      <c r="AT30" s="3"/>
      <c r="AU30" s="5"/>
      <c r="AV30" s="3"/>
      <c r="AW30" s="3"/>
      <c r="AX30" s="5"/>
      <c r="AY30" s="3"/>
      <c r="AZ30" s="5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</row>
    <row r="31" spans="1:662" x14ac:dyDescent="0.3">
      <c r="A31" s="17" t="s">
        <v>253</v>
      </c>
      <c r="B31" s="5"/>
      <c r="C31" s="3"/>
      <c r="D31" s="3"/>
      <c r="E31" s="3"/>
      <c r="F31" s="3" t="s">
        <v>254</v>
      </c>
      <c r="G31" s="3"/>
      <c r="H31" s="3"/>
      <c r="I31" s="3"/>
      <c r="J31" s="5"/>
      <c r="K31" s="5"/>
      <c r="L31" s="3"/>
      <c r="M31" s="3"/>
      <c r="N31" s="3"/>
      <c r="O31" s="5"/>
      <c r="P31" s="3"/>
      <c r="Q31" s="3"/>
      <c r="R31" s="3"/>
      <c r="S31" s="5"/>
      <c r="T31" s="3"/>
      <c r="U31" s="3"/>
      <c r="V31" s="5"/>
      <c r="W31" s="3"/>
      <c r="X31" s="3"/>
      <c r="Y31" s="5"/>
      <c r="Z31" s="3"/>
      <c r="AA31" s="3"/>
      <c r="AB31" s="3"/>
      <c r="AC31" s="5"/>
      <c r="AD31" s="3"/>
      <c r="AE31" s="3"/>
      <c r="AF31" s="5"/>
      <c r="AG31" s="3"/>
      <c r="AH31" s="3"/>
      <c r="AI31" s="5"/>
      <c r="AJ31" s="3"/>
      <c r="AK31" s="3"/>
      <c r="AL31" s="5"/>
      <c r="AM31" s="3"/>
      <c r="AN31" s="3"/>
      <c r="AO31" s="5"/>
      <c r="AP31" s="3"/>
      <c r="AQ31" s="3"/>
      <c r="AR31" s="5"/>
      <c r="AS31" s="3"/>
      <c r="AT31" s="3"/>
      <c r="AU31" s="5"/>
      <c r="AV31" s="3"/>
      <c r="AW31" s="3"/>
      <c r="AX31" s="5"/>
      <c r="AY31" s="3"/>
      <c r="AZ31" s="5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</row>
    <row r="32" spans="1:662" x14ac:dyDescent="0.3">
      <c r="A32" s="3" t="s">
        <v>255</v>
      </c>
      <c r="B32" s="5"/>
      <c r="C32" s="3"/>
      <c r="D32" s="3"/>
      <c r="E32" s="3"/>
      <c r="F32" s="5"/>
      <c r="G32" s="3"/>
      <c r="H32" s="3"/>
      <c r="I32" s="3"/>
      <c r="J32" s="5"/>
      <c r="K32" s="5"/>
      <c r="L32" s="3"/>
      <c r="M32" s="3"/>
      <c r="N32" s="3"/>
      <c r="O32" s="5"/>
      <c r="P32" s="3"/>
      <c r="Q32" s="3"/>
      <c r="R32" s="3"/>
      <c r="S32" s="5"/>
      <c r="T32" s="3"/>
      <c r="U32" s="3"/>
      <c r="V32" s="5"/>
      <c r="W32" s="3"/>
      <c r="X32" s="3"/>
      <c r="Y32" s="5"/>
      <c r="Z32" s="3"/>
      <c r="AA32" s="3"/>
      <c r="AB32" s="3"/>
      <c r="AC32" s="5"/>
      <c r="AD32" s="3"/>
      <c r="AE32" s="3"/>
      <c r="AF32" s="5"/>
      <c r="AG32" s="3"/>
      <c r="AH32" s="3"/>
      <c r="AI32" s="5"/>
      <c r="AJ32" s="3"/>
      <c r="AK32" s="3"/>
      <c r="AL32" s="5"/>
      <c r="AM32" s="3"/>
      <c r="AN32" s="3"/>
      <c r="AO32" s="5"/>
      <c r="AP32" s="3"/>
      <c r="AQ32" s="3"/>
      <c r="AR32" s="5"/>
      <c r="AS32" s="3"/>
      <c r="AT32" s="3"/>
      <c r="AU32" s="5"/>
      <c r="AV32" s="3"/>
      <c r="AW32" s="3"/>
      <c r="AX32" s="5"/>
      <c r="AY32" s="3"/>
      <c r="AZ32" s="5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</row>
    <row r="33" spans="1:136" x14ac:dyDescent="0.3">
      <c r="A33" s="3" t="s">
        <v>256</v>
      </c>
      <c r="B33" s="3"/>
      <c r="C33" s="3"/>
      <c r="D33" s="3"/>
      <c r="E33" s="3"/>
      <c r="F33" s="3" t="s">
        <v>254</v>
      </c>
      <c r="G33" s="3"/>
      <c r="H33" s="3"/>
      <c r="I33" s="3"/>
      <c r="J33" s="3" t="s">
        <v>257</v>
      </c>
      <c r="K33" s="3"/>
      <c r="L33" s="3"/>
      <c r="M33" s="3"/>
      <c r="N33" s="3"/>
      <c r="O33" s="3"/>
      <c r="P33" s="3"/>
      <c r="Q33" s="3"/>
      <c r="R33" s="3"/>
      <c r="S33" s="3" t="s">
        <v>258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</row>
  </sheetData>
  <autoFilter ref="A1:CJ33" xr:uid="{00000000-0001-0000-0000-000000000000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41629-59CA-49D8-82AC-769D10CBCBF3}">
  <dimension ref="A1:BF40"/>
  <sheetViews>
    <sheetView tabSelected="1" zoomScale="85" zoomScaleNormal="85" workbookViewId="0">
      <selection activeCell="D5" sqref="D5"/>
    </sheetView>
  </sheetViews>
  <sheetFormatPr defaultRowHeight="15.6" x14ac:dyDescent="0.3"/>
  <cols>
    <col min="1" max="2" width="14.26953125" style="21" customWidth="1"/>
    <col min="3" max="3" width="16.08984375" style="21" customWidth="1"/>
    <col min="4" max="4" width="47.81640625" style="21" customWidth="1"/>
    <col min="5" max="5" width="23.453125" style="21" hidden="1" customWidth="1"/>
    <col min="6" max="9" width="28.08984375" style="21" hidden="1" customWidth="1"/>
    <col min="10" max="11" width="23.7265625" style="21" hidden="1" customWidth="1"/>
    <col min="12" max="12" width="8.7265625" style="21"/>
    <col min="13" max="13" width="32.54296875" style="21" customWidth="1"/>
    <col min="14" max="14" width="14.7265625" style="21" customWidth="1"/>
    <col min="15" max="15" width="22.1796875" style="21" customWidth="1"/>
    <col min="16" max="17" width="8.7265625" style="21"/>
    <col min="18" max="18" width="11.90625" style="21" customWidth="1"/>
    <col min="19" max="19" width="11.26953125" style="21" customWidth="1"/>
    <col min="20" max="20" width="50.90625" style="21" customWidth="1"/>
    <col min="21" max="21" width="24.6328125" style="21" customWidth="1"/>
    <col min="22" max="22" width="17.90625" style="21" customWidth="1"/>
    <col min="23" max="25" width="8.7265625" style="21"/>
    <col min="26" max="26" width="16.08984375" style="21" customWidth="1"/>
    <col min="27" max="27" width="33.08984375" style="21" customWidth="1"/>
    <col min="28" max="28" width="16.81640625" style="21" customWidth="1"/>
    <col min="29" max="29" width="23.1796875" style="21" customWidth="1"/>
    <col min="30" max="58" width="8.7265625" style="29"/>
    <col min="59" max="16384" width="8.7265625" style="21"/>
  </cols>
  <sheetData>
    <row r="1" spans="1:29" x14ac:dyDescent="0.3">
      <c r="A1" s="19" t="s">
        <v>349</v>
      </c>
    </row>
    <row r="2" spans="1:29" x14ac:dyDescent="0.3">
      <c r="A2" s="19" t="s">
        <v>296</v>
      </c>
      <c r="B2" s="19" t="s">
        <v>299</v>
      </c>
      <c r="C2" s="19" t="s">
        <v>238</v>
      </c>
      <c r="D2" s="19" t="s">
        <v>334</v>
      </c>
      <c r="E2" s="19" t="s">
        <v>301</v>
      </c>
      <c r="F2" s="19" t="s">
        <v>302</v>
      </c>
      <c r="G2" s="19" t="s">
        <v>337</v>
      </c>
      <c r="H2" s="19" t="s">
        <v>316</v>
      </c>
      <c r="I2" s="19" t="s">
        <v>342</v>
      </c>
      <c r="J2" s="35" t="s">
        <v>343</v>
      </c>
      <c r="K2" s="35" t="s">
        <v>315</v>
      </c>
      <c r="L2" s="19" t="s">
        <v>88</v>
      </c>
      <c r="M2" s="19" t="s">
        <v>341</v>
      </c>
      <c r="N2" s="19" t="s">
        <v>154</v>
      </c>
      <c r="O2" s="19" t="s">
        <v>297</v>
      </c>
      <c r="P2" s="19" t="s">
        <v>164</v>
      </c>
      <c r="Q2" s="19" t="s">
        <v>170</v>
      </c>
      <c r="R2" s="19" t="s">
        <v>176</v>
      </c>
      <c r="S2" s="19" t="s">
        <v>177</v>
      </c>
      <c r="T2" s="19" t="s">
        <v>180</v>
      </c>
      <c r="U2" s="19" t="s">
        <v>204</v>
      </c>
      <c r="V2" s="19" t="s">
        <v>206</v>
      </c>
      <c r="W2" s="19" t="s">
        <v>226</v>
      </c>
      <c r="X2" s="19" t="s">
        <v>227</v>
      </c>
      <c r="Y2" s="20" t="s">
        <v>229</v>
      </c>
      <c r="Z2" s="19" t="s">
        <v>238</v>
      </c>
      <c r="AA2" s="19" t="s">
        <v>295</v>
      </c>
      <c r="AB2" s="19" t="s">
        <v>248</v>
      </c>
      <c r="AC2" s="19" t="s">
        <v>256</v>
      </c>
    </row>
    <row r="3" spans="1:29" x14ac:dyDescent="0.3">
      <c r="A3" s="19" t="s">
        <v>259</v>
      </c>
      <c r="B3" s="19" t="s">
        <v>304</v>
      </c>
      <c r="C3" s="19" t="s">
        <v>346</v>
      </c>
      <c r="D3" s="19" t="s">
        <v>294</v>
      </c>
      <c r="E3" s="19">
        <v>2337.6494140625</v>
      </c>
      <c r="F3" s="19">
        <v>116101.953125</v>
      </c>
      <c r="G3" s="36">
        <f>E3/F3</f>
        <v>2.0134453823922267E-2</v>
      </c>
      <c r="H3" s="36">
        <f>F3*G3/60659.8</f>
        <v>3.8537044534642378E-2</v>
      </c>
      <c r="I3" s="36">
        <f>LOG10(H3)</f>
        <v>-1.4141215951168251</v>
      </c>
      <c r="J3" s="37">
        <f>(I3+1.4695)/0.9093</f>
        <v>6.0902237856785342E-2</v>
      </c>
      <c r="K3" s="37">
        <f>10^J3</f>
        <v>1.1505413664255009</v>
      </c>
      <c r="L3" s="19">
        <v>11</v>
      </c>
      <c r="M3" s="19" t="s">
        <v>108</v>
      </c>
      <c r="N3" s="19" t="s">
        <v>156</v>
      </c>
      <c r="O3" s="19" t="s">
        <v>161</v>
      </c>
      <c r="P3" s="19" t="s">
        <v>277</v>
      </c>
      <c r="Q3" s="19" t="s">
        <v>173</v>
      </c>
      <c r="R3" s="19" t="s">
        <v>294</v>
      </c>
      <c r="S3" s="19" t="s">
        <v>294</v>
      </c>
      <c r="T3" s="19" t="s">
        <v>189</v>
      </c>
      <c r="U3" s="19" t="s">
        <v>294</v>
      </c>
      <c r="V3" s="19" t="s">
        <v>211</v>
      </c>
      <c r="W3" s="19" t="s">
        <v>294</v>
      </c>
      <c r="X3" s="19" t="s">
        <v>173</v>
      </c>
      <c r="Y3" s="23">
        <v>43696</v>
      </c>
      <c r="Z3" s="19" t="s">
        <v>240</v>
      </c>
      <c r="AA3" s="19" t="s">
        <v>246</v>
      </c>
      <c r="AB3" s="20">
        <v>43697</v>
      </c>
      <c r="AC3" s="19"/>
    </row>
    <row r="4" spans="1:29" x14ac:dyDescent="0.3">
      <c r="A4" s="19" t="s">
        <v>260</v>
      </c>
      <c r="B4" s="19" t="s">
        <v>300</v>
      </c>
      <c r="C4" s="19" t="s">
        <v>346</v>
      </c>
      <c r="D4" s="19" t="s">
        <v>294</v>
      </c>
      <c r="E4" s="19">
        <v>4832.80615234375</v>
      </c>
      <c r="F4" s="19">
        <v>276086.0625</v>
      </c>
      <c r="G4" s="36">
        <f t="shared" ref="G4:G33" si="0">E4/F4</f>
        <v>1.7504708888894927E-2</v>
      </c>
      <c r="H4" s="36">
        <f t="shared" ref="H4:H18" si="1">F4*G4/60659.8</f>
        <v>7.9670657541629705E-2</v>
      </c>
      <c r="I4" s="36">
        <f t="shared" ref="I4:I33" si="2">LOG10(H4)</f>
        <v>-1.0987015984799333</v>
      </c>
      <c r="J4" s="37">
        <f t="shared" ref="J4:J18" si="3">(I4+1.4695)/0.9093</f>
        <v>0.40778445124828627</v>
      </c>
      <c r="K4" s="37">
        <f t="shared" ref="K4:K18" si="4">10^J4</f>
        <v>2.5573163263203016</v>
      </c>
      <c r="L4" s="19">
        <v>12</v>
      </c>
      <c r="M4" s="19" t="s">
        <v>109</v>
      </c>
      <c r="N4" s="19" t="s">
        <v>155</v>
      </c>
      <c r="O4" s="19" t="s">
        <v>161</v>
      </c>
      <c r="P4" s="19" t="s">
        <v>277</v>
      </c>
      <c r="Q4" s="19" t="s">
        <v>294</v>
      </c>
      <c r="R4" s="19" t="s">
        <v>294</v>
      </c>
      <c r="S4" s="19" t="s">
        <v>294</v>
      </c>
      <c r="T4" s="19" t="s">
        <v>183</v>
      </c>
      <c r="U4" s="19" t="s">
        <v>294</v>
      </c>
      <c r="V4" s="19" t="s">
        <v>208</v>
      </c>
      <c r="W4" s="19" t="s">
        <v>294</v>
      </c>
      <c r="X4" s="19" t="s">
        <v>173</v>
      </c>
      <c r="Y4" s="23">
        <v>43654</v>
      </c>
      <c r="Z4" s="19" t="s">
        <v>240</v>
      </c>
      <c r="AA4" s="19" t="s">
        <v>246</v>
      </c>
      <c r="AB4" s="20">
        <v>43662</v>
      </c>
      <c r="AC4" s="19" t="s">
        <v>254</v>
      </c>
    </row>
    <row r="5" spans="1:29" x14ac:dyDescent="0.3">
      <c r="A5" s="19" t="s">
        <v>261</v>
      </c>
      <c r="B5" s="19" t="s">
        <v>303</v>
      </c>
      <c r="C5" s="19" t="s">
        <v>346</v>
      </c>
      <c r="D5" s="19" t="s">
        <v>294</v>
      </c>
      <c r="E5" s="19">
        <v>9863.65234375</v>
      </c>
      <c r="F5" s="19">
        <v>105562.953125</v>
      </c>
      <c r="G5" s="36">
        <f t="shared" si="0"/>
        <v>9.3438579082475812E-2</v>
      </c>
      <c r="H5" s="36">
        <f t="shared" si="1"/>
        <v>0.16260608085997644</v>
      </c>
      <c r="I5" s="36">
        <f t="shared" si="2"/>
        <v>-0.78886321744703813</v>
      </c>
      <c r="J5" s="37">
        <f t="shared" si="3"/>
        <v>0.74852829929941922</v>
      </c>
      <c r="K5" s="37">
        <f t="shared" si="4"/>
        <v>5.6043893524128103</v>
      </c>
      <c r="L5" s="19">
        <v>12</v>
      </c>
      <c r="M5" s="19" t="s">
        <v>108</v>
      </c>
      <c r="N5" s="19" t="s">
        <v>155</v>
      </c>
      <c r="O5" s="19" t="s">
        <v>161</v>
      </c>
      <c r="P5" s="19" t="s">
        <v>277</v>
      </c>
      <c r="Q5" s="19" t="s">
        <v>294</v>
      </c>
      <c r="R5" s="19" t="s">
        <v>294</v>
      </c>
      <c r="S5" s="19" t="s">
        <v>294</v>
      </c>
      <c r="T5" s="19" t="s">
        <v>185</v>
      </c>
      <c r="U5" s="19" t="s">
        <v>294</v>
      </c>
      <c r="V5" s="19" t="s">
        <v>210</v>
      </c>
      <c r="W5" s="19" t="s">
        <v>173</v>
      </c>
      <c r="X5" s="19" t="s">
        <v>294</v>
      </c>
      <c r="Y5" s="23">
        <v>43656</v>
      </c>
      <c r="Z5" s="19" t="s">
        <v>240</v>
      </c>
      <c r="AA5" s="19" t="s">
        <v>245</v>
      </c>
      <c r="AB5" s="20">
        <v>43656</v>
      </c>
      <c r="AC5" s="19" t="s">
        <v>257</v>
      </c>
    </row>
    <row r="6" spans="1:29" x14ac:dyDescent="0.3">
      <c r="A6" s="19" t="s">
        <v>262</v>
      </c>
      <c r="B6" s="19" t="s">
        <v>308</v>
      </c>
      <c r="C6" s="19" t="s">
        <v>346</v>
      </c>
      <c r="D6" s="19" t="s">
        <v>294</v>
      </c>
      <c r="E6" s="19">
        <v>1119.34216308594</v>
      </c>
      <c r="F6" s="19">
        <v>184582.953125</v>
      </c>
      <c r="G6" s="36">
        <f t="shared" si="0"/>
        <v>6.0641686793683428E-3</v>
      </c>
      <c r="H6" s="36">
        <f t="shared" si="1"/>
        <v>1.8452783607693066E-2</v>
      </c>
      <c r="I6" s="36">
        <f t="shared" si="2"/>
        <v>-1.7339381111160628</v>
      </c>
      <c r="J6" s="37">
        <f t="shared" si="3"/>
        <v>-0.29081503476967202</v>
      </c>
      <c r="K6" s="37">
        <f t="shared" si="4"/>
        <v>0.51189980631724941</v>
      </c>
      <c r="L6" s="19">
        <v>3</v>
      </c>
      <c r="M6" s="19" t="s">
        <v>108</v>
      </c>
      <c r="N6" s="19" t="s">
        <v>155</v>
      </c>
      <c r="O6" s="19" t="s">
        <v>161</v>
      </c>
      <c r="P6" s="19" t="s">
        <v>277</v>
      </c>
      <c r="Q6" s="19" t="s">
        <v>294</v>
      </c>
      <c r="R6" s="19" t="s">
        <v>294</v>
      </c>
      <c r="S6" s="19" t="s">
        <v>294</v>
      </c>
      <c r="T6" s="19" t="s">
        <v>196</v>
      </c>
      <c r="U6" s="19" t="s">
        <v>294</v>
      </c>
      <c r="V6" s="19" t="s">
        <v>216</v>
      </c>
      <c r="W6" s="19" t="s">
        <v>294</v>
      </c>
      <c r="X6" s="19" t="s">
        <v>173</v>
      </c>
      <c r="Y6" s="23">
        <v>43772</v>
      </c>
      <c r="Z6" s="19" t="s">
        <v>243</v>
      </c>
      <c r="AA6" s="19" t="s">
        <v>246</v>
      </c>
      <c r="AB6" s="20">
        <v>43773</v>
      </c>
      <c r="AC6" s="19"/>
    </row>
    <row r="7" spans="1:29" x14ac:dyDescent="0.3">
      <c r="A7" s="19" t="s">
        <v>263</v>
      </c>
      <c r="B7" s="19" t="s">
        <v>317</v>
      </c>
      <c r="C7" s="19" t="s">
        <v>346</v>
      </c>
      <c r="D7" s="19" t="s">
        <v>294</v>
      </c>
      <c r="E7" s="19">
        <v>5286.3916015625</v>
      </c>
      <c r="F7" s="19">
        <v>219663.203125</v>
      </c>
      <c r="G7" s="36">
        <f t="shared" si="0"/>
        <v>2.4065895090104206E-2</v>
      </c>
      <c r="H7" s="36">
        <f t="shared" si="1"/>
        <v>8.7148187128254617E-2</v>
      </c>
      <c r="I7" s="36">
        <f t="shared" si="2"/>
        <v>-1.0597416427293678</v>
      </c>
      <c r="J7" s="37">
        <f t="shared" si="3"/>
        <v>0.45063054797166202</v>
      </c>
      <c r="K7" s="37">
        <f t="shared" si="4"/>
        <v>2.8224778862665549</v>
      </c>
      <c r="L7" s="19">
        <v>15</v>
      </c>
      <c r="M7" s="19" t="s">
        <v>108</v>
      </c>
      <c r="N7" s="19" t="s">
        <v>155</v>
      </c>
      <c r="O7" s="19" t="s">
        <v>161</v>
      </c>
      <c r="P7" s="19" t="s">
        <v>277</v>
      </c>
      <c r="Q7" s="19" t="s">
        <v>294</v>
      </c>
      <c r="R7" s="19" t="s">
        <v>294</v>
      </c>
      <c r="S7" s="19" t="s">
        <v>294</v>
      </c>
      <c r="T7" s="19" t="s">
        <v>198</v>
      </c>
      <c r="U7" s="19" t="s">
        <v>294</v>
      </c>
      <c r="V7" s="19" t="s">
        <v>222</v>
      </c>
      <c r="W7" s="19" t="s">
        <v>277</v>
      </c>
      <c r="X7" s="19" t="s">
        <v>173</v>
      </c>
      <c r="Y7" s="23">
        <v>43794</v>
      </c>
      <c r="Z7" s="19" t="s">
        <v>243</v>
      </c>
      <c r="AA7" s="19" t="s">
        <v>246</v>
      </c>
      <c r="AB7" s="20">
        <v>43794</v>
      </c>
      <c r="AC7" s="19"/>
    </row>
    <row r="8" spans="1:29" x14ac:dyDescent="0.3">
      <c r="A8" s="19" t="s">
        <v>264</v>
      </c>
      <c r="B8" s="19" t="s">
        <v>318</v>
      </c>
      <c r="C8" s="19" t="s">
        <v>346</v>
      </c>
      <c r="D8" s="19" t="s">
        <v>294</v>
      </c>
      <c r="E8" s="19">
        <v>6003.72998046875</v>
      </c>
      <c r="F8" s="19">
        <v>317771.28125</v>
      </c>
      <c r="G8" s="36">
        <f t="shared" si="0"/>
        <v>1.8893242828150476E-2</v>
      </c>
      <c r="H8" s="36">
        <f t="shared" si="1"/>
        <v>9.8973784622909233E-2</v>
      </c>
      <c r="I8" s="36">
        <f t="shared" si="2"/>
        <v>-1.0044798225871725</v>
      </c>
      <c r="J8" s="37">
        <f t="shared" si="3"/>
        <v>0.51140457210252666</v>
      </c>
      <c r="K8" s="37">
        <f t="shared" si="4"/>
        <v>3.2464190048800918</v>
      </c>
      <c r="L8" s="19">
        <v>0.92</v>
      </c>
      <c r="M8" s="19" t="s">
        <v>108</v>
      </c>
      <c r="N8" s="19" t="s">
        <v>155</v>
      </c>
      <c r="O8" s="19" t="s">
        <v>155</v>
      </c>
      <c r="P8" s="19" t="s">
        <v>277</v>
      </c>
      <c r="Q8" s="19" t="s">
        <v>173</v>
      </c>
      <c r="R8" s="19" t="s">
        <v>294</v>
      </c>
      <c r="S8" s="19" t="s">
        <v>294</v>
      </c>
      <c r="T8" s="19" t="s">
        <v>200</v>
      </c>
      <c r="U8" s="19" t="s">
        <v>294</v>
      </c>
      <c r="V8" s="19" t="s">
        <v>223</v>
      </c>
      <c r="W8" s="19" t="s">
        <v>277</v>
      </c>
      <c r="X8" s="19" t="s">
        <v>173</v>
      </c>
      <c r="Y8" s="23">
        <v>43805</v>
      </c>
      <c r="Z8" s="19" t="s">
        <v>243</v>
      </c>
      <c r="AA8" s="19" t="s">
        <v>246</v>
      </c>
      <c r="AB8" s="20">
        <v>43805</v>
      </c>
      <c r="AC8" s="19"/>
    </row>
    <row r="9" spans="1:29" x14ac:dyDescent="0.3">
      <c r="A9" s="19" t="s">
        <v>265</v>
      </c>
      <c r="B9" s="19" t="s">
        <v>321</v>
      </c>
      <c r="C9" s="19" t="s">
        <v>346</v>
      </c>
      <c r="D9" s="19" t="s">
        <v>277</v>
      </c>
      <c r="E9" s="19">
        <v>672.99719238281295</v>
      </c>
      <c r="F9" s="19">
        <v>88234.0546875</v>
      </c>
      <c r="G9" s="36">
        <f t="shared" si="0"/>
        <v>7.6274086549278294E-3</v>
      </c>
      <c r="H9" s="36">
        <f t="shared" si="1"/>
        <v>1.1094616078239838E-2</v>
      </c>
      <c r="I9" s="36">
        <f t="shared" si="2"/>
        <v>-1.9548877216416858</v>
      </c>
      <c r="J9" s="37" t="s">
        <v>340</v>
      </c>
      <c r="K9" s="37" t="s">
        <v>340</v>
      </c>
      <c r="L9" s="19">
        <v>14</v>
      </c>
      <c r="M9" s="19" t="s">
        <v>108</v>
      </c>
      <c r="N9" s="19" t="s">
        <v>276</v>
      </c>
      <c r="O9" s="19" t="s">
        <v>161</v>
      </c>
      <c r="P9" s="19" t="s">
        <v>277</v>
      </c>
      <c r="Q9" s="19" t="s">
        <v>173</v>
      </c>
      <c r="R9" s="19" t="s">
        <v>294</v>
      </c>
      <c r="S9" s="19" t="s">
        <v>294</v>
      </c>
      <c r="T9" s="19" t="s">
        <v>319</v>
      </c>
      <c r="U9" s="19" t="s">
        <v>294</v>
      </c>
      <c r="V9" s="19" t="s">
        <v>224</v>
      </c>
      <c r="W9" s="19" t="s">
        <v>294</v>
      </c>
      <c r="X9" s="19" t="s">
        <v>173</v>
      </c>
      <c r="Y9" s="23">
        <v>43854</v>
      </c>
      <c r="Z9" s="19" t="s">
        <v>243</v>
      </c>
      <c r="AA9" s="19" t="s">
        <v>246</v>
      </c>
      <c r="AB9" s="20">
        <v>43852</v>
      </c>
      <c r="AC9" s="19"/>
    </row>
    <row r="10" spans="1:29" x14ac:dyDescent="0.3">
      <c r="A10" s="19" t="s">
        <v>266</v>
      </c>
      <c r="B10" s="19" t="s">
        <v>310</v>
      </c>
      <c r="C10" s="19" t="s">
        <v>346</v>
      </c>
      <c r="D10" s="19" t="s">
        <v>294</v>
      </c>
      <c r="E10" s="19">
        <v>2383.60546875</v>
      </c>
      <c r="F10" s="19">
        <v>131704.625</v>
      </c>
      <c r="G10" s="36">
        <f t="shared" si="0"/>
        <v>1.8098115147816562E-2</v>
      </c>
      <c r="H10" s="36">
        <f t="shared" si="1"/>
        <v>3.9294647670285753E-2</v>
      </c>
      <c r="I10" s="36">
        <f t="shared" si="2"/>
        <v>-1.4056666009111487</v>
      </c>
      <c r="J10" s="37">
        <f t="shared" si="3"/>
        <v>7.020059286137835E-2</v>
      </c>
      <c r="K10" s="37">
        <f t="shared" si="4"/>
        <v>1.1754403444702655</v>
      </c>
      <c r="L10" s="19">
        <v>16</v>
      </c>
      <c r="M10" s="19" t="s">
        <v>108</v>
      </c>
      <c r="N10" s="19" t="s">
        <v>155</v>
      </c>
      <c r="O10" s="19" t="s">
        <v>161</v>
      </c>
      <c r="P10" s="19" t="s">
        <v>277</v>
      </c>
      <c r="Q10" s="19" t="s">
        <v>173</v>
      </c>
      <c r="R10" s="19" t="s">
        <v>294</v>
      </c>
      <c r="S10" s="19" t="s">
        <v>294</v>
      </c>
      <c r="T10" s="19" t="s">
        <v>202</v>
      </c>
      <c r="U10" s="19" t="s">
        <v>294</v>
      </c>
      <c r="V10" s="19" t="s">
        <v>225</v>
      </c>
      <c r="W10" s="19" t="s">
        <v>277</v>
      </c>
      <c r="X10" s="19" t="s">
        <v>173</v>
      </c>
      <c r="Y10" s="23">
        <v>43882</v>
      </c>
      <c r="Z10" s="19" t="s">
        <v>243</v>
      </c>
      <c r="AA10" s="19" t="s">
        <v>246</v>
      </c>
      <c r="AB10" s="20">
        <v>43882</v>
      </c>
      <c r="AC10" s="19"/>
    </row>
    <row r="11" spans="1:29" ht="19.2" customHeight="1" x14ac:dyDescent="0.3">
      <c r="A11" s="19" t="s">
        <v>267</v>
      </c>
      <c r="B11" s="19" t="s">
        <v>298</v>
      </c>
      <c r="C11" s="19" t="s">
        <v>347</v>
      </c>
      <c r="D11" s="19" t="s">
        <v>294</v>
      </c>
      <c r="E11" s="19">
        <v>1571.69970703125</v>
      </c>
      <c r="F11" s="19">
        <v>67761.078125</v>
      </c>
      <c r="G11" s="36">
        <f t="shared" si="0"/>
        <v>2.319472698075891E-2</v>
      </c>
      <c r="H11" s="36">
        <f t="shared" si="1"/>
        <v>2.5910070706320329E-2</v>
      </c>
      <c r="I11" s="36">
        <f t="shared" si="2"/>
        <v>-1.5865314018608423</v>
      </c>
      <c r="J11" s="37">
        <f t="shared" si="3"/>
        <v>-0.12870493991074702</v>
      </c>
      <c r="K11" s="37">
        <f t="shared" si="4"/>
        <v>0.74352411733688861</v>
      </c>
      <c r="L11" s="19">
        <v>2</v>
      </c>
      <c r="M11" s="19" t="s">
        <v>108</v>
      </c>
      <c r="N11" s="19" t="s">
        <v>155</v>
      </c>
      <c r="O11" s="19" t="s">
        <v>161</v>
      </c>
      <c r="P11" s="19" t="s">
        <v>277</v>
      </c>
      <c r="Q11" s="19" t="s">
        <v>277</v>
      </c>
      <c r="R11" s="19" t="s">
        <v>277</v>
      </c>
      <c r="S11" s="19" t="s">
        <v>294</v>
      </c>
      <c r="T11" s="19" t="s">
        <v>181</v>
      </c>
      <c r="U11" s="19" t="s">
        <v>294</v>
      </c>
      <c r="V11" s="19" t="s">
        <v>207</v>
      </c>
      <c r="W11" s="19" t="s">
        <v>277</v>
      </c>
      <c r="X11" s="19" t="s">
        <v>173</v>
      </c>
      <c r="Y11" s="22">
        <v>43650</v>
      </c>
      <c r="Z11" s="19" t="s">
        <v>239</v>
      </c>
      <c r="AA11" s="19" t="s">
        <v>245</v>
      </c>
      <c r="AB11" s="20">
        <v>43651</v>
      </c>
      <c r="AC11" s="19"/>
    </row>
    <row r="12" spans="1:29" x14ac:dyDescent="0.3">
      <c r="A12" s="19" t="s">
        <v>268</v>
      </c>
      <c r="B12" s="19" t="s">
        <v>311</v>
      </c>
      <c r="C12" s="19" t="s">
        <v>347</v>
      </c>
      <c r="D12" s="19" t="s">
        <v>294</v>
      </c>
      <c r="E12" s="19">
        <v>4852.19775390625</v>
      </c>
      <c r="F12" s="19">
        <v>189535.34375</v>
      </c>
      <c r="G12" s="36">
        <f t="shared" si="0"/>
        <v>2.560049043046226E-2</v>
      </c>
      <c r="H12" s="36">
        <f t="shared" si="1"/>
        <v>7.999033550895733E-2</v>
      </c>
      <c r="I12" s="36">
        <f t="shared" si="2"/>
        <v>-1.0969624816165131</v>
      </c>
      <c r="J12" s="37">
        <f t="shared" si="3"/>
        <v>0.40969703990265799</v>
      </c>
      <c r="K12" s="37">
        <f t="shared" si="4"/>
        <v>2.5686033220414406</v>
      </c>
      <c r="L12" s="19">
        <v>7</v>
      </c>
      <c r="M12" s="19" t="s">
        <v>109</v>
      </c>
      <c r="N12" s="19" t="s">
        <v>155</v>
      </c>
      <c r="O12" s="19" t="s">
        <v>161</v>
      </c>
      <c r="P12" s="19" t="s">
        <v>277</v>
      </c>
      <c r="Q12" s="19" t="s">
        <v>173</v>
      </c>
      <c r="R12" s="19" t="s">
        <v>277</v>
      </c>
      <c r="S12" s="19" t="s">
        <v>294</v>
      </c>
      <c r="T12" s="19" t="s">
        <v>186</v>
      </c>
      <c r="U12" s="19" t="s">
        <v>277</v>
      </c>
      <c r="V12" s="19"/>
      <c r="W12" s="19" t="s">
        <v>294</v>
      </c>
      <c r="X12" s="19" t="s">
        <v>173</v>
      </c>
      <c r="Y12" s="23">
        <v>43670</v>
      </c>
      <c r="Z12" s="19" t="s">
        <v>239</v>
      </c>
      <c r="AA12" s="19" t="s">
        <v>247</v>
      </c>
      <c r="AB12" s="20">
        <v>43671</v>
      </c>
      <c r="AC12" s="19"/>
    </row>
    <row r="13" spans="1:29" x14ac:dyDescent="0.3">
      <c r="A13" s="19" t="s">
        <v>269</v>
      </c>
      <c r="B13" s="19" t="s">
        <v>312</v>
      </c>
      <c r="C13" s="19" t="s">
        <v>347</v>
      </c>
      <c r="D13" s="19" t="s">
        <v>294</v>
      </c>
      <c r="E13" s="19">
        <v>2867.75366210938</v>
      </c>
      <c r="F13" s="19">
        <v>169554.046875</v>
      </c>
      <c r="G13" s="36">
        <f t="shared" si="0"/>
        <v>1.6913507609898387E-2</v>
      </c>
      <c r="H13" s="36">
        <f t="shared" si="1"/>
        <v>4.7276015781611218E-2</v>
      </c>
      <c r="I13" s="36">
        <f t="shared" si="2"/>
        <v>-1.3253591310475079</v>
      </c>
      <c r="J13" s="37">
        <f t="shared" si="3"/>
        <v>0.15851849659352482</v>
      </c>
      <c r="K13" s="37">
        <f t="shared" si="4"/>
        <v>1.44051736054624</v>
      </c>
      <c r="L13" s="19">
        <v>1</v>
      </c>
      <c r="M13" s="19" t="s">
        <v>108</v>
      </c>
      <c r="N13" s="19" t="s">
        <v>276</v>
      </c>
      <c r="O13" s="19" t="s">
        <v>161</v>
      </c>
      <c r="P13" s="19" t="s">
        <v>277</v>
      </c>
      <c r="Q13" s="19" t="s">
        <v>173</v>
      </c>
      <c r="R13" s="19" t="s">
        <v>277</v>
      </c>
      <c r="S13" s="19" t="s">
        <v>294</v>
      </c>
      <c r="T13" s="19" t="s">
        <v>320</v>
      </c>
      <c r="U13" s="19" t="s">
        <v>294</v>
      </c>
      <c r="V13" s="19" t="s">
        <v>213</v>
      </c>
      <c r="W13" s="19" t="s">
        <v>277</v>
      </c>
      <c r="X13" s="19" t="s">
        <v>173</v>
      </c>
      <c r="Y13" s="23">
        <v>43712</v>
      </c>
      <c r="Z13" s="19" t="s">
        <v>279</v>
      </c>
      <c r="AA13" s="19" t="s">
        <v>246</v>
      </c>
      <c r="AB13" s="20">
        <v>43713</v>
      </c>
      <c r="AC13" s="19" t="s">
        <v>258</v>
      </c>
    </row>
    <row r="14" spans="1:29" x14ac:dyDescent="0.3">
      <c r="A14" s="19" t="s">
        <v>270</v>
      </c>
      <c r="B14" s="19" t="s">
        <v>305</v>
      </c>
      <c r="C14" s="19" t="s">
        <v>347</v>
      </c>
      <c r="D14" s="19" t="s">
        <v>294</v>
      </c>
      <c r="E14" s="19">
        <v>1942.06237792969</v>
      </c>
      <c r="F14" s="19">
        <v>175570.921875</v>
      </c>
      <c r="G14" s="36">
        <f t="shared" si="0"/>
        <v>1.106141243202201E-2</v>
      </c>
      <c r="H14" s="36">
        <f t="shared" si="1"/>
        <v>3.2015640966994448E-2</v>
      </c>
      <c r="I14" s="36">
        <f t="shared" si="2"/>
        <v>-1.4946377989892052</v>
      </c>
      <c r="J14" s="37">
        <f t="shared" si="3"/>
        <v>-2.7645220487413621E-2</v>
      </c>
      <c r="K14" s="37">
        <f t="shared" si="4"/>
        <v>0.93832822364332402</v>
      </c>
      <c r="L14" s="19">
        <v>13</v>
      </c>
      <c r="M14" s="19" t="s">
        <v>108</v>
      </c>
      <c r="N14" s="19" t="s">
        <v>276</v>
      </c>
      <c r="O14" s="19" t="s">
        <v>161</v>
      </c>
      <c r="P14" s="19" t="s">
        <v>277</v>
      </c>
      <c r="Q14" s="19" t="s">
        <v>173</v>
      </c>
      <c r="R14" s="19" t="s">
        <v>277</v>
      </c>
      <c r="S14" s="19" t="s">
        <v>294</v>
      </c>
      <c r="T14" s="19" t="s">
        <v>191</v>
      </c>
      <c r="U14" s="19" t="s">
        <v>294</v>
      </c>
      <c r="V14" s="19" t="s">
        <v>214</v>
      </c>
      <c r="W14" s="19" t="s">
        <v>277</v>
      </c>
      <c r="X14" s="19" t="s">
        <v>173</v>
      </c>
      <c r="Y14" s="23">
        <v>43720</v>
      </c>
      <c r="Z14" s="19" t="s">
        <v>242</v>
      </c>
      <c r="AA14" s="19" t="s">
        <v>246</v>
      </c>
      <c r="AB14" s="20">
        <v>43721</v>
      </c>
      <c r="AC14" s="19"/>
    </row>
    <row r="15" spans="1:29" x14ac:dyDescent="0.3">
      <c r="A15" s="19" t="s">
        <v>271</v>
      </c>
      <c r="B15" s="19" t="s">
        <v>306</v>
      </c>
      <c r="C15" s="19" t="s">
        <v>347</v>
      </c>
      <c r="D15" s="19" t="s">
        <v>294</v>
      </c>
      <c r="E15" s="19">
        <v>2298.25952148438</v>
      </c>
      <c r="F15" s="19">
        <v>202131.875</v>
      </c>
      <c r="G15" s="36">
        <f t="shared" si="0"/>
        <v>1.1370099453559119E-2</v>
      </c>
      <c r="H15" s="36">
        <f t="shared" si="1"/>
        <v>3.7887687092347487E-2</v>
      </c>
      <c r="I15" s="36">
        <f t="shared" si="2"/>
        <v>-1.4215019060390754</v>
      </c>
      <c r="J15" s="37">
        <f t="shared" si="3"/>
        <v>5.278576263161177E-2</v>
      </c>
      <c r="K15" s="37">
        <f t="shared" si="4"/>
        <v>1.1292387240493269</v>
      </c>
      <c r="L15" s="19">
        <v>15</v>
      </c>
      <c r="M15" s="19" t="s">
        <v>108</v>
      </c>
      <c r="N15" s="19" t="s">
        <v>155</v>
      </c>
      <c r="O15" s="19" t="s">
        <v>161</v>
      </c>
      <c r="P15" s="19" t="s">
        <v>277</v>
      </c>
      <c r="Q15" s="19" t="s">
        <v>277</v>
      </c>
      <c r="R15" s="19" t="s">
        <v>277</v>
      </c>
      <c r="S15" s="19" t="s">
        <v>294</v>
      </c>
      <c r="T15" s="19" t="s">
        <v>192</v>
      </c>
      <c r="U15" s="19" t="s">
        <v>294</v>
      </c>
      <c r="V15" s="19" t="s">
        <v>215</v>
      </c>
      <c r="W15" s="19" t="s">
        <v>277</v>
      </c>
      <c r="X15" s="19" t="s">
        <v>173</v>
      </c>
      <c r="Y15" s="23">
        <v>43721</v>
      </c>
      <c r="Z15" s="19" t="s">
        <v>242</v>
      </c>
      <c r="AA15" s="19" t="s">
        <v>247</v>
      </c>
      <c r="AB15" s="20">
        <v>43724</v>
      </c>
      <c r="AC15" s="19"/>
    </row>
    <row r="16" spans="1:29" x14ac:dyDescent="0.3">
      <c r="A16" s="19" t="s">
        <v>272</v>
      </c>
      <c r="B16" s="19" t="s">
        <v>313</v>
      </c>
      <c r="C16" s="19" t="s">
        <v>347</v>
      </c>
      <c r="D16" s="19" t="s">
        <v>294</v>
      </c>
      <c r="E16" s="19">
        <v>4592.8017578125</v>
      </c>
      <c r="F16" s="19">
        <v>283815.59375</v>
      </c>
      <c r="G16" s="36">
        <f t="shared" si="0"/>
        <v>1.6182344659532999E-2</v>
      </c>
      <c r="H16" s="36">
        <f t="shared" si="1"/>
        <v>7.5714093317361744E-2</v>
      </c>
      <c r="I16" s="36">
        <f t="shared" si="2"/>
        <v>-1.1208232739968642</v>
      </c>
      <c r="J16" s="37">
        <f t="shared" si="3"/>
        <v>0.38345620367660377</v>
      </c>
      <c r="K16" s="37">
        <f t="shared" si="4"/>
        <v>2.417999483053987</v>
      </c>
      <c r="L16" s="19">
        <v>15</v>
      </c>
      <c r="M16" s="19" t="s">
        <v>108</v>
      </c>
      <c r="N16" s="19" t="s">
        <v>155</v>
      </c>
      <c r="O16" s="19" t="s">
        <v>161</v>
      </c>
      <c r="P16" s="19" t="s">
        <v>277</v>
      </c>
      <c r="Q16" s="19" t="s">
        <v>277</v>
      </c>
      <c r="R16" s="19" t="s">
        <v>277</v>
      </c>
      <c r="S16" s="19" t="s">
        <v>294</v>
      </c>
      <c r="T16" s="19" t="s">
        <v>193</v>
      </c>
      <c r="U16" s="19" t="s">
        <v>294</v>
      </c>
      <c r="V16" s="19" t="s">
        <v>216</v>
      </c>
      <c r="W16" s="19" t="s">
        <v>277</v>
      </c>
      <c r="X16" s="19" t="s">
        <v>277</v>
      </c>
      <c r="Y16" s="23">
        <v>43728</v>
      </c>
      <c r="Z16" s="19" t="s">
        <v>242</v>
      </c>
      <c r="AA16" s="19" t="s">
        <v>246</v>
      </c>
      <c r="AB16" s="20">
        <v>43731</v>
      </c>
      <c r="AC16" s="19"/>
    </row>
    <row r="17" spans="1:29" x14ac:dyDescent="0.3">
      <c r="A17" s="19" t="s">
        <v>273</v>
      </c>
      <c r="B17" s="19" t="s">
        <v>314</v>
      </c>
      <c r="C17" s="19" t="s">
        <v>347</v>
      </c>
      <c r="D17" s="19" t="s">
        <v>294</v>
      </c>
      <c r="E17" s="19">
        <v>4598.98193359375</v>
      </c>
      <c r="F17" s="19">
        <v>293693.25</v>
      </c>
      <c r="G17" s="36">
        <f t="shared" si="0"/>
        <v>1.5659133921510793E-2</v>
      </c>
      <c r="H17" s="36">
        <f t="shared" si="1"/>
        <v>7.5815975878485417E-2</v>
      </c>
      <c r="I17" s="36">
        <f t="shared" si="2"/>
        <v>-1.1202392705578037</v>
      </c>
      <c r="J17" s="37">
        <f t="shared" si="3"/>
        <v>0.38409845974067558</v>
      </c>
      <c r="K17" s="37">
        <f t="shared" si="4"/>
        <v>2.4215779851297996</v>
      </c>
      <c r="L17" s="19">
        <v>8</v>
      </c>
      <c r="M17" s="19" t="s">
        <v>109</v>
      </c>
      <c r="N17" s="19" t="s">
        <v>276</v>
      </c>
      <c r="O17" s="19" t="s">
        <v>161</v>
      </c>
      <c r="P17" s="19" t="s">
        <v>294</v>
      </c>
      <c r="Q17" s="19" t="s">
        <v>173</v>
      </c>
      <c r="R17" s="19" t="s">
        <v>277</v>
      </c>
      <c r="S17" s="19" t="s">
        <v>294</v>
      </c>
      <c r="T17" s="19" t="s">
        <v>195</v>
      </c>
      <c r="U17" s="19" t="s">
        <v>294</v>
      </c>
      <c r="V17" s="19" t="s">
        <v>217</v>
      </c>
      <c r="W17" s="19" t="s">
        <v>277</v>
      </c>
      <c r="X17" s="19" t="s">
        <v>173</v>
      </c>
      <c r="Y17" s="23">
        <v>43747</v>
      </c>
      <c r="Z17" s="19" t="s">
        <v>242</v>
      </c>
      <c r="AA17" s="19" t="s">
        <v>246</v>
      </c>
      <c r="AB17" s="20">
        <v>43748</v>
      </c>
      <c r="AC17" s="19"/>
    </row>
    <row r="18" spans="1:29" x14ac:dyDescent="0.3">
      <c r="A18" s="19" t="s">
        <v>274</v>
      </c>
      <c r="B18" s="19" t="s">
        <v>307</v>
      </c>
      <c r="C18" s="19" t="s">
        <v>347</v>
      </c>
      <c r="D18" s="19" t="s">
        <v>294</v>
      </c>
      <c r="E18" s="19">
        <v>3454.1953125</v>
      </c>
      <c r="F18" s="19">
        <v>112783.078125</v>
      </c>
      <c r="G18" s="36">
        <f t="shared" si="0"/>
        <v>3.0626893412783417E-2</v>
      </c>
      <c r="H18" s="36">
        <f t="shared" si="1"/>
        <v>5.6943730650282395E-2</v>
      </c>
      <c r="I18" s="36">
        <f t="shared" si="2"/>
        <v>-1.2445540835930515</v>
      </c>
      <c r="J18" s="37">
        <f t="shared" si="3"/>
        <v>0.24738360981738536</v>
      </c>
      <c r="K18" s="37">
        <f t="shared" si="4"/>
        <v>1.7675984408751775</v>
      </c>
      <c r="L18" s="19">
        <v>9</v>
      </c>
      <c r="M18" s="19" t="s">
        <v>108</v>
      </c>
      <c r="N18" s="19" t="s">
        <v>155</v>
      </c>
      <c r="O18" s="19" t="s">
        <v>161</v>
      </c>
      <c r="P18" s="19" t="s">
        <v>277</v>
      </c>
      <c r="Q18" s="19" t="s">
        <v>173</v>
      </c>
      <c r="R18" s="19" t="s">
        <v>173</v>
      </c>
      <c r="S18" s="19" t="s">
        <v>277</v>
      </c>
      <c r="T18" s="19"/>
      <c r="U18" s="19" t="s">
        <v>294</v>
      </c>
      <c r="V18" s="19" t="s">
        <v>218</v>
      </c>
      <c r="W18" s="19" t="s">
        <v>294</v>
      </c>
      <c r="X18" s="19" t="s">
        <v>173</v>
      </c>
      <c r="Y18" s="23">
        <v>43752</v>
      </c>
      <c r="Z18" s="19" t="s">
        <v>242</v>
      </c>
      <c r="AA18" s="19" t="s">
        <v>247</v>
      </c>
      <c r="AB18" s="20">
        <v>43752</v>
      </c>
      <c r="AC18" s="19"/>
    </row>
    <row r="19" spans="1:29" x14ac:dyDescent="0.3">
      <c r="A19" s="19" t="s">
        <v>275</v>
      </c>
      <c r="B19" s="19" t="s">
        <v>309</v>
      </c>
      <c r="C19" s="19" t="s">
        <v>347</v>
      </c>
      <c r="D19" s="19" t="s">
        <v>277</v>
      </c>
      <c r="E19" s="19">
        <v>1607.60900878906</v>
      </c>
      <c r="F19" s="19">
        <v>92679.890625</v>
      </c>
      <c r="G19" s="36">
        <f t="shared" si="0"/>
        <v>1.7345823327454536E-2</v>
      </c>
      <c r="H19" s="36">
        <f t="shared" ref="H19:H33" si="5">F19*G19/1504330</f>
        <v>1.0686544898985328E-3</v>
      </c>
      <c r="I19" s="36">
        <f>LOG10(H19)</f>
        <v>-2.9711626852355382</v>
      </c>
      <c r="J19" s="19" t="s">
        <v>340</v>
      </c>
      <c r="K19" s="19" t="s">
        <v>340</v>
      </c>
      <c r="L19" s="19">
        <v>14</v>
      </c>
      <c r="M19" s="19" t="s">
        <v>109</v>
      </c>
      <c r="N19" s="19" t="s">
        <v>155</v>
      </c>
      <c r="O19" s="19" t="s">
        <v>161</v>
      </c>
      <c r="P19" s="19" t="s">
        <v>277</v>
      </c>
      <c r="Q19" s="19" t="s">
        <v>173</v>
      </c>
      <c r="R19" s="19" t="s">
        <v>277</v>
      </c>
      <c r="S19" s="19" t="s">
        <v>294</v>
      </c>
      <c r="T19" s="19" t="s">
        <v>197</v>
      </c>
      <c r="U19" s="19" t="s">
        <v>294</v>
      </c>
      <c r="V19" s="19" t="s">
        <v>220</v>
      </c>
      <c r="W19" s="19" t="s">
        <v>277</v>
      </c>
      <c r="X19" s="19" t="s">
        <v>294</v>
      </c>
      <c r="Y19" s="23">
        <v>43787</v>
      </c>
      <c r="Z19" s="19" t="s">
        <v>242</v>
      </c>
      <c r="AA19" s="19" t="s">
        <v>246</v>
      </c>
      <c r="AB19" s="20">
        <v>43788</v>
      </c>
      <c r="AC19" s="19"/>
    </row>
    <row r="20" spans="1:29" x14ac:dyDescent="0.3">
      <c r="A20" s="19" t="s">
        <v>280</v>
      </c>
      <c r="B20" s="19" t="s">
        <v>322</v>
      </c>
      <c r="C20" s="19" t="s">
        <v>348</v>
      </c>
      <c r="D20" s="19" t="s">
        <v>277</v>
      </c>
      <c r="E20" s="19">
        <v>698.67730712890602</v>
      </c>
      <c r="F20" s="19">
        <v>105923.640625</v>
      </c>
      <c r="G20" s="36">
        <f t="shared" si="0"/>
        <v>6.5960469542623032E-3</v>
      </c>
      <c r="H20" s="36">
        <f t="shared" si="5"/>
        <v>4.6444417589817797E-4</v>
      </c>
      <c r="I20" s="36">
        <f t="shared" si="2"/>
        <v>-3.3330664787776292</v>
      </c>
      <c r="J20" s="19" t="s">
        <v>340</v>
      </c>
      <c r="K20" s="19" t="s">
        <v>340</v>
      </c>
      <c r="L20" s="19">
        <v>1</v>
      </c>
      <c r="M20" s="19" t="s">
        <v>108</v>
      </c>
      <c r="N20" s="19" t="s">
        <v>155</v>
      </c>
      <c r="O20" s="19" t="s">
        <v>161</v>
      </c>
      <c r="P20" s="19" t="s">
        <v>277</v>
      </c>
      <c r="Q20" s="19" t="s">
        <v>173</v>
      </c>
      <c r="R20" s="27" t="s">
        <v>171</v>
      </c>
      <c r="S20" s="19" t="s">
        <v>277</v>
      </c>
      <c r="T20" s="19"/>
      <c r="U20" s="19" t="s">
        <v>277</v>
      </c>
      <c r="V20" s="19"/>
      <c r="W20" s="19" t="s">
        <v>277</v>
      </c>
      <c r="X20" s="19" t="s">
        <v>173</v>
      </c>
      <c r="Y20" s="23">
        <v>43654</v>
      </c>
      <c r="Z20" s="19" t="s">
        <v>278</v>
      </c>
      <c r="AA20" s="19"/>
      <c r="AB20" s="19"/>
      <c r="AC20" s="19"/>
    </row>
    <row r="21" spans="1:29" x14ac:dyDescent="0.3">
      <c r="A21" s="19" t="s">
        <v>281</v>
      </c>
      <c r="B21" s="19" t="s">
        <v>323</v>
      </c>
      <c r="C21" s="19" t="s">
        <v>348</v>
      </c>
      <c r="D21" s="19" t="s">
        <v>277</v>
      </c>
      <c r="E21" s="19">
        <v>1002.79077148438</v>
      </c>
      <c r="F21" s="19">
        <v>93988.875</v>
      </c>
      <c r="G21" s="36">
        <f t="shared" si="0"/>
        <v>1.0669249647730968E-2</v>
      </c>
      <c r="H21" s="36">
        <f t="shared" si="5"/>
        <v>6.6660292055890664E-4</v>
      </c>
      <c r="I21" s="36">
        <f t="shared" si="2"/>
        <v>-3.1761327879154546</v>
      </c>
      <c r="J21" s="19" t="s">
        <v>340</v>
      </c>
      <c r="K21" s="19" t="s">
        <v>340</v>
      </c>
      <c r="L21" s="19">
        <v>11</v>
      </c>
      <c r="M21" s="19" t="s">
        <v>108</v>
      </c>
      <c r="N21" s="19" t="s">
        <v>155</v>
      </c>
      <c r="O21" s="19" t="s">
        <v>161</v>
      </c>
      <c r="P21" s="19" t="s">
        <v>277</v>
      </c>
      <c r="Q21" s="19" t="s">
        <v>173</v>
      </c>
      <c r="R21" s="27" t="s">
        <v>171</v>
      </c>
      <c r="S21" s="19" t="s">
        <v>277</v>
      </c>
      <c r="T21" s="19"/>
      <c r="U21" s="19" t="s">
        <v>277</v>
      </c>
      <c r="V21" s="19"/>
      <c r="W21" s="19" t="s">
        <v>277</v>
      </c>
      <c r="X21" s="19" t="s">
        <v>173</v>
      </c>
      <c r="Y21" s="23">
        <v>43682</v>
      </c>
      <c r="Z21" s="19" t="s">
        <v>278</v>
      </c>
      <c r="AA21" s="19"/>
      <c r="AB21" s="19"/>
      <c r="AC21" s="19"/>
    </row>
    <row r="22" spans="1:29" x14ac:dyDescent="0.3">
      <c r="A22" s="19" t="s">
        <v>282</v>
      </c>
      <c r="B22" s="19" t="s">
        <v>324</v>
      </c>
      <c r="C22" s="19" t="s">
        <v>348</v>
      </c>
      <c r="D22" s="19" t="s">
        <v>277</v>
      </c>
      <c r="E22" s="19">
        <v>1338.97119140625</v>
      </c>
      <c r="F22" s="19">
        <v>73489.640625</v>
      </c>
      <c r="G22" s="36">
        <f t="shared" si="0"/>
        <v>1.8219863099327136E-2</v>
      </c>
      <c r="H22" s="36">
        <f t="shared" si="5"/>
        <v>8.9007810214929573E-4</v>
      </c>
      <c r="I22" s="36">
        <f t="shared" si="2"/>
        <v>-3.0505718834177258</v>
      </c>
      <c r="J22" s="19" t="s">
        <v>340</v>
      </c>
      <c r="K22" s="19" t="s">
        <v>340</v>
      </c>
      <c r="L22" s="19">
        <v>8</v>
      </c>
      <c r="M22" s="19" t="s">
        <v>109</v>
      </c>
      <c r="N22" s="19" t="s">
        <v>155</v>
      </c>
      <c r="O22" s="19" t="s">
        <v>161</v>
      </c>
      <c r="P22" s="19" t="s">
        <v>277</v>
      </c>
      <c r="Q22" s="19" t="s">
        <v>173</v>
      </c>
      <c r="R22" s="27" t="s">
        <v>171</v>
      </c>
      <c r="S22" s="19" t="s">
        <v>277</v>
      </c>
      <c r="T22" s="19"/>
      <c r="U22" s="19" t="s">
        <v>277</v>
      </c>
      <c r="V22" s="19"/>
      <c r="W22" s="19" t="s">
        <v>277</v>
      </c>
      <c r="X22" s="19" t="s">
        <v>173</v>
      </c>
      <c r="Y22" s="23">
        <v>43714</v>
      </c>
      <c r="Z22" s="19" t="s">
        <v>278</v>
      </c>
      <c r="AA22" s="19"/>
      <c r="AB22" s="19"/>
      <c r="AC22" s="19"/>
    </row>
    <row r="23" spans="1:29" x14ac:dyDescent="0.3">
      <c r="A23" s="19" t="s">
        <v>283</v>
      </c>
      <c r="B23" s="19" t="s">
        <v>325</v>
      </c>
      <c r="C23" s="19" t="s">
        <v>348</v>
      </c>
      <c r="D23" s="19" t="s">
        <v>277</v>
      </c>
      <c r="E23" s="19">
        <v>386.5859375</v>
      </c>
      <c r="F23" s="19">
        <v>61644.5546875</v>
      </c>
      <c r="G23" s="36">
        <f t="shared" si="0"/>
        <v>6.271209832883911E-3</v>
      </c>
      <c r="H23" s="36">
        <f t="shared" si="5"/>
        <v>2.5698213656578011E-4</v>
      </c>
      <c r="I23" s="36">
        <f t="shared" si="2"/>
        <v>-3.5900970644529133</v>
      </c>
      <c r="J23" s="19" t="s">
        <v>340</v>
      </c>
      <c r="K23" s="19" t="s">
        <v>340</v>
      </c>
      <c r="L23" s="19">
        <v>9</v>
      </c>
      <c r="M23" s="19" t="s">
        <v>109</v>
      </c>
      <c r="N23" s="19" t="s">
        <v>155</v>
      </c>
      <c r="O23" s="19" t="s">
        <v>161</v>
      </c>
      <c r="P23" s="19" t="s">
        <v>277</v>
      </c>
      <c r="Q23" s="19" t="s">
        <v>173</v>
      </c>
      <c r="R23" s="27" t="s">
        <v>171</v>
      </c>
      <c r="S23" s="19" t="s">
        <v>277</v>
      </c>
      <c r="T23" s="19"/>
      <c r="U23" s="19" t="s">
        <v>277</v>
      </c>
      <c r="V23" s="19"/>
      <c r="W23" s="19" t="s">
        <v>277</v>
      </c>
      <c r="X23" s="19" t="s">
        <v>173</v>
      </c>
      <c r="Y23" s="23">
        <v>43901</v>
      </c>
      <c r="Z23" s="19" t="s">
        <v>278</v>
      </c>
      <c r="AA23" s="19"/>
      <c r="AB23" s="19"/>
      <c r="AC23" s="19"/>
    </row>
    <row r="24" spans="1:29" x14ac:dyDescent="0.3">
      <c r="A24" s="19" t="s">
        <v>284</v>
      </c>
      <c r="B24" s="19" t="s">
        <v>326</v>
      </c>
      <c r="C24" s="19" t="s">
        <v>348</v>
      </c>
      <c r="D24" s="19" t="s">
        <v>277</v>
      </c>
      <c r="E24" s="19">
        <v>298.36605834960898</v>
      </c>
      <c r="F24" s="19">
        <v>65835.5390625</v>
      </c>
      <c r="G24" s="36">
        <f t="shared" si="0"/>
        <v>4.531990815270147E-3</v>
      </c>
      <c r="H24" s="36">
        <f t="shared" si="5"/>
        <v>1.9833816938411716E-4</v>
      </c>
      <c r="I24" s="36">
        <f t="shared" si="2"/>
        <v>-3.7025936995227222</v>
      </c>
      <c r="J24" s="19" t="s">
        <v>340</v>
      </c>
      <c r="K24" s="19" t="s">
        <v>340</v>
      </c>
      <c r="L24" s="19">
        <v>2</v>
      </c>
      <c r="M24" s="19" t="s">
        <v>109</v>
      </c>
      <c r="N24" s="19" t="s">
        <v>155</v>
      </c>
      <c r="O24" s="19" t="s">
        <v>161</v>
      </c>
      <c r="P24" s="19" t="s">
        <v>277</v>
      </c>
      <c r="Q24" s="19" t="s">
        <v>173</v>
      </c>
      <c r="R24" s="27" t="s">
        <v>171</v>
      </c>
      <c r="S24" s="19" t="s">
        <v>277</v>
      </c>
      <c r="T24" s="19"/>
      <c r="U24" s="19" t="s">
        <v>277</v>
      </c>
      <c r="V24" s="19"/>
      <c r="W24" s="19" t="s">
        <v>277</v>
      </c>
      <c r="X24" s="19" t="s">
        <v>173</v>
      </c>
      <c r="Y24" s="23">
        <v>43714</v>
      </c>
      <c r="Z24" s="19" t="s">
        <v>278</v>
      </c>
      <c r="AA24" s="19"/>
      <c r="AB24" s="19"/>
      <c r="AC24" s="19"/>
    </row>
    <row r="25" spans="1:29" x14ac:dyDescent="0.3">
      <c r="A25" s="19" t="s">
        <v>285</v>
      </c>
      <c r="B25" s="19" t="s">
        <v>327</v>
      </c>
      <c r="C25" s="19" t="s">
        <v>348</v>
      </c>
      <c r="D25" s="19" t="s">
        <v>277</v>
      </c>
      <c r="E25" s="19">
        <v>1577.8427734375</v>
      </c>
      <c r="F25" s="19">
        <v>85571.359375</v>
      </c>
      <c r="G25" s="36">
        <f t="shared" si="0"/>
        <v>1.8438912095843984E-2</v>
      </c>
      <c r="H25" s="36">
        <f t="shared" si="5"/>
        <v>1.048867451581435E-3</v>
      </c>
      <c r="I25" s="36">
        <f t="shared" si="2"/>
        <v>-2.9792793913907563</v>
      </c>
      <c r="J25" s="19" t="s">
        <v>340</v>
      </c>
      <c r="K25" s="19" t="s">
        <v>340</v>
      </c>
      <c r="L25" s="19">
        <v>17</v>
      </c>
      <c r="M25" s="19" t="s">
        <v>108</v>
      </c>
      <c r="N25" s="19" t="s">
        <v>155</v>
      </c>
      <c r="O25" s="19" t="s">
        <v>161</v>
      </c>
      <c r="P25" s="19" t="s">
        <v>277</v>
      </c>
      <c r="Q25" s="19" t="s">
        <v>173</v>
      </c>
      <c r="R25" s="27" t="s">
        <v>171</v>
      </c>
      <c r="S25" s="19" t="s">
        <v>277</v>
      </c>
      <c r="T25" s="19"/>
      <c r="U25" s="19" t="s">
        <v>277</v>
      </c>
      <c r="V25" s="19"/>
      <c r="W25" s="19" t="s">
        <v>277</v>
      </c>
      <c r="X25" s="19" t="s">
        <v>173</v>
      </c>
      <c r="Y25" s="23">
        <v>43763</v>
      </c>
      <c r="Z25" s="19" t="s">
        <v>278</v>
      </c>
      <c r="AA25" s="19"/>
      <c r="AB25" s="19"/>
      <c r="AC25" s="19"/>
    </row>
    <row r="26" spans="1:29" x14ac:dyDescent="0.3">
      <c r="A26" s="19" t="s">
        <v>286</v>
      </c>
      <c r="B26" s="19" t="s">
        <v>328</v>
      </c>
      <c r="C26" s="19" t="s">
        <v>348</v>
      </c>
      <c r="D26" s="19" t="s">
        <v>277</v>
      </c>
      <c r="E26" s="19">
        <v>835.98596191406295</v>
      </c>
      <c r="F26" s="19">
        <v>168320.75</v>
      </c>
      <c r="G26" s="36">
        <f t="shared" si="0"/>
        <v>4.9666245065689346E-3</v>
      </c>
      <c r="H26" s="36">
        <f t="shared" si="5"/>
        <v>5.5571979679595765E-4</v>
      </c>
      <c r="I26" s="36">
        <f t="shared" si="2"/>
        <v>-3.2551441317622145</v>
      </c>
      <c r="J26" s="19" t="s">
        <v>340</v>
      </c>
      <c r="K26" s="19" t="s">
        <v>340</v>
      </c>
      <c r="L26" s="19">
        <v>12</v>
      </c>
      <c r="M26" s="19" t="s">
        <v>108</v>
      </c>
      <c r="N26" s="19" t="s">
        <v>155</v>
      </c>
      <c r="O26" s="19" t="s">
        <v>161</v>
      </c>
      <c r="P26" s="19" t="s">
        <v>277</v>
      </c>
      <c r="Q26" s="19" t="s">
        <v>173</v>
      </c>
      <c r="R26" s="27" t="s">
        <v>171</v>
      </c>
      <c r="S26" s="19" t="s">
        <v>277</v>
      </c>
      <c r="T26" s="19"/>
      <c r="U26" s="19" t="s">
        <v>277</v>
      </c>
      <c r="V26" s="19"/>
      <c r="W26" s="19" t="s">
        <v>277</v>
      </c>
      <c r="X26" s="19" t="s">
        <v>173</v>
      </c>
      <c r="Y26" s="23">
        <v>43753</v>
      </c>
      <c r="Z26" s="19" t="s">
        <v>278</v>
      </c>
      <c r="AA26" s="19"/>
      <c r="AB26" s="19"/>
      <c r="AC26" s="19"/>
    </row>
    <row r="27" spans="1:29" x14ac:dyDescent="0.3">
      <c r="A27" s="19" t="s">
        <v>287</v>
      </c>
      <c r="B27" s="19" t="s">
        <v>329</v>
      </c>
      <c r="C27" s="19" t="s">
        <v>348</v>
      </c>
      <c r="D27" s="19" t="s">
        <v>277</v>
      </c>
      <c r="E27" s="19">
        <v>1241.73754882813</v>
      </c>
      <c r="F27" s="19">
        <v>99813.8984375</v>
      </c>
      <c r="G27" s="36">
        <f t="shared" si="0"/>
        <v>1.2440527504350138E-2</v>
      </c>
      <c r="H27" s="36">
        <f t="shared" si="5"/>
        <v>8.2544225590670264E-4</v>
      </c>
      <c r="I27" s="36">
        <f t="shared" si="2"/>
        <v>-3.0833133025565225</v>
      </c>
      <c r="J27" s="19" t="s">
        <v>340</v>
      </c>
      <c r="K27" s="19" t="s">
        <v>340</v>
      </c>
      <c r="L27" s="19">
        <v>6</v>
      </c>
      <c r="M27" s="19" t="s">
        <v>109</v>
      </c>
      <c r="N27" s="19" t="s">
        <v>276</v>
      </c>
      <c r="O27" s="19" t="s">
        <v>161</v>
      </c>
      <c r="P27" s="19" t="s">
        <v>277</v>
      </c>
      <c r="Q27" s="19" t="s">
        <v>173</v>
      </c>
      <c r="R27" s="27" t="s">
        <v>171</v>
      </c>
      <c r="S27" s="19" t="s">
        <v>277</v>
      </c>
      <c r="T27" s="19"/>
      <c r="U27" s="19" t="s">
        <v>277</v>
      </c>
      <c r="V27" s="19"/>
      <c r="W27" s="19" t="s">
        <v>277</v>
      </c>
      <c r="X27" s="19" t="s">
        <v>173</v>
      </c>
      <c r="Y27" s="23">
        <v>43795</v>
      </c>
      <c r="Z27" s="19" t="s">
        <v>278</v>
      </c>
      <c r="AA27" s="19"/>
      <c r="AB27" s="19"/>
      <c r="AC27" s="19"/>
    </row>
    <row r="28" spans="1:29" x14ac:dyDescent="0.3">
      <c r="A28" s="19" t="s">
        <v>288</v>
      </c>
      <c r="B28" s="19" t="s">
        <v>330</v>
      </c>
      <c r="C28" s="19" t="s">
        <v>348</v>
      </c>
      <c r="D28" s="19" t="s">
        <v>277</v>
      </c>
      <c r="E28" s="19">
        <v>446.900146484375</v>
      </c>
      <c r="F28" s="19">
        <v>67353.109375</v>
      </c>
      <c r="G28" s="36">
        <f t="shared" si="0"/>
        <v>6.6351821115812441E-3</v>
      </c>
      <c r="H28" s="36">
        <f t="shared" si="5"/>
        <v>2.9707587197248944E-4</v>
      </c>
      <c r="I28" s="36">
        <f t="shared" si="2"/>
        <v>-3.5271326194677122</v>
      </c>
      <c r="J28" s="19" t="s">
        <v>340</v>
      </c>
      <c r="K28" s="19" t="s">
        <v>340</v>
      </c>
      <c r="L28" s="19">
        <v>4</v>
      </c>
      <c r="M28" s="19" t="s">
        <v>108</v>
      </c>
      <c r="N28" s="27" t="s">
        <v>155</v>
      </c>
      <c r="O28" s="19" t="s">
        <v>161</v>
      </c>
      <c r="P28" s="19" t="s">
        <v>277</v>
      </c>
      <c r="Q28" s="19" t="s">
        <v>173</v>
      </c>
      <c r="R28" s="27" t="s">
        <v>171</v>
      </c>
      <c r="S28" s="19" t="s">
        <v>277</v>
      </c>
      <c r="T28" s="19"/>
      <c r="U28" s="19" t="s">
        <v>277</v>
      </c>
      <c r="V28" s="19"/>
      <c r="W28" s="19" t="s">
        <v>277</v>
      </c>
      <c r="X28" s="19" t="s">
        <v>173</v>
      </c>
      <c r="Y28" s="23">
        <v>43878</v>
      </c>
      <c r="Z28" s="19" t="s">
        <v>278</v>
      </c>
      <c r="AA28" s="19"/>
      <c r="AB28" s="19"/>
      <c r="AC28" s="19"/>
    </row>
    <row r="29" spans="1:29" x14ac:dyDescent="0.3">
      <c r="A29" s="19" t="s">
        <v>289</v>
      </c>
      <c r="B29" s="19" t="s">
        <v>331</v>
      </c>
      <c r="C29" s="19" t="s">
        <v>348</v>
      </c>
      <c r="D29" s="19" t="s">
        <v>277</v>
      </c>
      <c r="E29" s="19">
        <v>356.60275268554699</v>
      </c>
      <c r="F29" s="19">
        <v>72492.6875</v>
      </c>
      <c r="G29" s="36">
        <f t="shared" si="0"/>
        <v>4.9191548138637709E-3</v>
      </c>
      <c r="H29" s="36">
        <f t="shared" si="5"/>
        <v>2.3705088157887364E-4</v>
      </c>
      <c r="I29" s="36">
        <f t="shared" si="2"/>
        <v>-3.6251584252253104</v>
      </c>
      <c r="J29" s="19" t="s">
        <v>340</v>
      </c>
      <c r="K29" s="19" t="s">
        <v>340</v>
      </c>
      <c r="L29" s="19">
        <v>2</v>
      </c>
      <c r="M29" s="19" t="s">
        <v>109</v>
      </c>
      <c r="N29" s="27" t="s">
        <v>155</v>
      </c>
      <c r="O29" s="19" t="s">
        <v>161</v>
      </c>
      <c r="P29" s="19" t="s">
        <v>277</v>
      </c>
      <c r="Q29" s="19" t="s">
        <v>173</v>
      </c>
      <c r="R29" s="27" t="s">
        <v>171</v>
      </c>
      <c r="S29" s="19" t="s">
        <v>277</v>
      </c>
      <c r="T29" s="19"/>
      <c r="U29" s="19" t="s">
        <v>277</v>
      </c>
      <c r="V29" s="19"/>
      <c r="W29" s="19" t="s">
        <v>277</v>
      </c>
      <c r="X29" s="19" t="s">
        <v>173</v>
      </c>
      <c r="Y29" s="23">
        <v>43866</v>
      </c>
      <c r="Z29" s="19" t="s">
        <v>278</v>
      </c>
      <c r="AA29" s="19"/>
      <c r="AB29" s="20"/>
      <c r="AC29" s="19"/>
    </row>
    <row r="30" spans="1:29" x14ac:dyDescent="0.3">
      <c r="A30" s="19" t="s">
        <v>290</v>
      </c>
      <c r="B30" s="19" t="s">
        <v>335</v>
      </c>
      <c r="C30" s="19" t="s">
        <v>348</v>
      </c>
      <c r="D30" s="19" t="s">
        <v>277</v>
      </c>
      <c r="E30" s="19">
        <v>2864.08203125</v>
      </c>
      <c r="F30" s="19">
        <v>103601.109375</v>
      </c>
      <c r="G30" s="36">
        <f t="shared" si="0"/>
        <v>2.7645283419533845E-2</v>
      </c>
      <c r="H30" s="36">
        <f t="shared" si="5"/>
        <v>1.9038921189167271E-3</v>
      </c>
      <c r="I30" s="36">
        <f t="shared" si="2"/>
        <v>-2.7203576638751499</v>
      </c>
      <c r="J30" s="19" t="s">
        <v>340</v>
      </c>
      <c r="K30" s="19" t="s">
        <v>340</v>
      </c>
      <c r="L30" s="19">
        <v>7</v>
      </c>
      <c r="M30" s="19" t="s">
        <v>109</v>
      </c>
      <c r="N30" s="27" t="s">
        <v>155</v>
      </c>
      <c r="O30" s="19" t="s">
        <v>161</v>
      </c>
      <c r="P30" s="19" t="s">
        <v>277</v>
      </c>
      <c r="Q30" s="19" t="s">
        <v>173</v>
      </c>
      <c r="R30" s="27" t="s">
        <v>171</v>
      </c>
      <c r="S30" s="19" t="s">
        <v>277</v>
      </c>
      <c r="T30" s="19"/>
      <c r="U30" s="19" t="s">
        <v>277</v>
      </c>
      <c r="V30" s="19"/>
      <c r="W30" s="19" t="s">
        <v>277</v>
      </c>
      <c r="X30" s="19" t="s">
        <v>171</v>
      </c>
      <c r="Y30" s="23">
        <v>44293</v>
      </c>
      <c r="Z30" s="19" t="s">
        <v>278</v>
      </c>
      <c r="AA30" s="19"/>
      <c r="AB30" s="20"/>
      <c r="AC30" s="19"/>
    </row>
    <row r="31" spans="1:29" x14ac:dyDescent="0.3">
      <c r="A31" s="19" t="s">
        <v>291</v>
      </c>
      <c r="B31" s="24" t="s">
        <v>333</v>
      </c>
      <c r="C31" s="19" t="s">
        <v>348</v>
      </c>
      <c r="D31" s="19" t="s">
        <v>277</v>
      </c>
      <c r="E31" s="24">
        <v>3737.66943359375</v>
      </c>
      <c r="F31" s="24">
        <v>359022.78125</v>
      </c>
      <c r="G31" s="36">
        <f t="shared" si="0"/>
        <v>1.0410674834004702E-2</v>
      </c>
      <c r="H31" s="36">
        <f t="shared" si="5"/>
        <v>2.4846073890660626E-3</v>
      </c>
      <c r="I31" s="36">
        <f t="shared" si="2"/>
        <v>-2.6047422275475909</v>
      </c>
      <c r="J31" s="24" t="s">
        <v>340</v>
      </c>
      <c r="K31" s="19" t="s">
        <v>340</v>
      </c>
      <c r="L31" s="24">
        <v>15</v>
      </c>
      <c r="M31" s="24" t="s">
        <v>108</v>
      </c>
      <c r="N31" s="27" t="s">
        <v>155</v>
      </c>
      <c r="O31" s="24" t="s">
        <v>161</v>
      </c>
      <c r="P31" s="19" t="s">
        <v>277</v>
      </c>
      <c r="Q31" s="19" t="s">
        <v>173</v>
      </c>
      <c r="R31" s="27" t="s">
        <v>171</v>
      </c>
      <c r="S31" s="19" t="s">
        <v>277</v>
      </c>
      <c r="T31" s="24"/>
      <c r="U31" s="19" t="s">
        <v>277</v>
      </c>
      <c r="V31" s="24"/>
      <c r="W31" s="19" t="s">
        <v>277</v>
      </c>
      <c r="X31" s="19" t="s">
        <v>173</v>
      </c>
      <c r="Y31" s="25">
        <v>43878</v>
      </c>
      <c r="Z31" s="19" t="s">
        <v>278</v>
      </c>
      <c r="AA31" s="24"/>
      <c r="AB31" s="26"/>
      <c r="AC31" s="24"/>
    </row>
    <row r="32" spans="1:29" x14ac:dyDescent="0.3">
      <c r="A32" s="19" t="s">
        <v>292</v>
      </c>
      <c r="B32" s="19" t="s">
        <v>332</v>
      </c>
      <c r="C32" s="19" t="s">
        <v>348</v>
      </c>
      <c r="D32" s="19" t="s">
        <v>294</v>
      </c>
      <c r="E32" s="19">
        <v>1734.0361328125</v>
      </c>
      <c r="F32" s="19">
        <v>86455.9375</v>
      </c>
      <c r="G32" s="36">
        <f t="shared" si="0"/>
        <v>2.0056877329130807E-2</v>
      </c>
      <c r="H32" s="36">
        <f t="shared" si="5"/>
        <v>1.1526966375811822E-3</v>
      </c>
      <c r="I32" s="36">
        <f t="shared" si="2"/>
        <v>-2.9382849736762857</v>
      </c>
      <c r="J32" s="24">
        <f t="shared" ref="J32" si="6">(I32+1.4695)/0.9093</f>
        <v>-1.6152919538945185</v>
      </c>
      <c r="K32" s="19" t="s">
        <v>340</v>
      </c>
      <c r="L32" s="19">
        <v>3</v>
      </c>
      <c r="M32" s="19" t="s">
        <v>109</v>
      </c>
      <c r="N32" s="27" t="s">
        <v>155</v>
      </c>
      <c r="O32" s="19" t="s">
        <v>155</v>
      </c>
      <c r="P32" s="19" t="s">
        <v>277</v>
      </c>
      <c r="Q32" s="19" t="s">
        <v>173</v>
      </c>
      <c r="R32" s="27" t="s">
        <v>171</v>
      </c>
      <c r="S32" s="19" t="s">
        <v>277</v>
      </c>
      <c r="T32" s="19"/>
      <c r="U32" s="19" t="s">
        <v>277</v>
      </c>
      <c r="V32" s="19"/>
      <c r="W32" s="19" t="s">
        <v>277</v>
      </c>
      <c r="X32" s="19" t="s">
        <v>173</v>
      </c>
      <c r="Y32" s="23">
        <v>43815</v>
      </c>
      <c r="Z32" s="19" t="s">
        <v>278</v>
      </c>
      <c r="AA32" s="19"/>
      <c r="AB32" s="20"/>
      <c r="AC32" s="19"/>
    </row>
    <row r="33" spans="1:26" s="32" customFormat="1" x14ac:dyDescent="0.3">
      <c r="A33" s="30" t="s">
        <v>293</v>
      </c>
      <c r="B33" s="34" t="s">
        <v>336</v>
      </c>
      <c r="C33" s="19" t="s">
        <v>348</v>
      </c>
      <c r="D33" s="34" t="s">
        <v>277</v>
      </c>
      <c r="E33" s="34">
        <v>1669.99389648438</v>
      </c>
      <c r="F33" s="34">
        <v>128592.3671875</v>
      </c>
      <c r="G33" s="36">
        <f t="shared" si="0"/>
        <v>1.2986726452040258E-2</v>
      </c>
      <c r="H33" s="36">
        <f t="shared" si="5"/>
        <v>1.1101247043430497E-3</v>
      </c>
      <c r="I33" s="36">
        <f t="shared" si="2"/>
        <v>-2.9546282325952915</v>
      </c>
      <c r="J33" s="34" t="s">
        <v>340</v>
      </c>
      <c r="K33" s="19" t="s">
        <v>340</v>
      </c>
      <c r="L33" s="31">
        <v>4</v>
      </c>
      <c r="M33" s="33" t="s">
        <v>108</v>
      </c>
      <c r="N33" s="27" t="s">
        <v>155</v>
      </c>
      <c r="O33" s="27" t="s">
        <v>161</v>
      </c>
      <c r="P33" s="19" t="s">
        <v>277</v>
      </c>
      <c r="Q33" s="19" t="s">
        <v>173</v>
      </c>
      <c r="R33" s="27" t="s">
        <v>171</v>
      </c>
      <c r="S33" s="19" t="s">
        <v>277</v>
      </c>
      <c r="U33" s="19" t="s">
        <v>277</v>
      </c>
      <c r="W33" s="19" t="s">
        <v>277</v>
      </c>
      <c r="X33" s="27" t="s">
        <v>171</v>
      </c>
      <c r="Y33" s="28">
        <v>44293</v>
      </c>
      <c r="Z33" s="19" t="s">
        <v>278</v>
      </c>
    </row>
    <row r="37" spans="1:26" x14ac:dyDescent="0.3">
      <c r="E37" s="21" t="s">
        <v>338</v>
      </c>
    </row>
    <row r="38" spans="1:26" x14ac:dyDescent="0.3">
      <c r="E38" s="21" t="s">
        <v>344</v>
      </c>
    </row>
    <row r="39" spans="1:26" x14ac:dyDescent="0.3">
      <c r="E39" s="21" t="s">
        <v>339</v>
      </c>
    </row>
    <row r="40" spans="1:26" x14ac:dyDescent="0.3">
      <c r="E40" s="21" t="s">
        <v>345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勿动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Shu, Qingbo</cp:lastModifiedBy>
  <cp:revision/>
  <dcterms:created xsi:type="dcterms:W3CDTF">2020-10-26T15:52:32Z</dcterms:created>
  <dcterms:modified xsi:type="dcterms:W3CDTF">2022-02-25T16:19:16Z</dcterms:modified>
  <cp:category/>
  <cp:contentStatus/>
</cp:coreProperties>
</file>