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anuscript\Hypoxic_cMet\Manuscript folder\Finalized\V2\Theranostics\"/>
    </mc:Choice>
  </mc:AlternateContent>
  <xr:revisionPtr revIDLastSave="0" documentId="13_ncr:1_{12DCB186-544B-45E0-90B0-6C3FD6B5E508}" xr6:coauthVersionLast="46" xr6:coauthVersionMax="46" xr10:uidLastSave="{00000000-0000-0000-0000-000000000000}"/>
  <bookViews>
    <workbookView xWindow="33720" yWindow="-2295" windowWidth="29040" windowHeight="15840" activeTab="1" xr2:uid="{00000000-000D-0000-FFFF-FFFF00000000}"/>
  </bookViews>
  <sheets>
    <sheet name="Kinase inhibitor panel" sheetId="1" r:id="rId1"/>
    <sheet name="Hyp-selective inhibitor screen" sheetId="3" r:id="rId2"/>
    <sheet name="Unweighted scoring analysi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2" i="3"/>
  <c r="Q50" i="2"/>
  <c r="P50" i="2"/>
  <c r="O50" i="2"/>
  <c r="N50" i="2"/>
  <c r="M50" i="2"/>
  <c r="Q49" i="2"/>
  <c r="P49" i="2"/>
  <c r="O49" i="2"/>
  <c r="N49" i="2"/>
  <c r="M49" i="2"/>
  <c r="Q48" i="2"/>
  <c r="P48" i="2"/>
  <c r="O48" i="2"/>
  <c r="N48" i="2"/>
  <c r="M48" i="2"/>
  <c r="Q47" i="2"/>
  <c r="P47" i="2"/>
  <c r="O47" i="2"/>
  <c r="N47" i="2"/>
  <c r="M47" i="2"/>
  <c r="Q46" i="2"/>
  <c r="P46" i="2"/>
  <c r="O46" i="2"/>
  <c r="N46" i="2"/>
  <c r="M46" i="2"/>
  <c r="S46" i="2" s="1"/>
  <c r="Q45" i="2"/>
  <c r="P45" i="2"/>
  <c r="O45" i="2"/>
  <c r="N45" i="2"/>
  <c r="M45" i="2"/>
  <c r="Q44" i="2"/>
  <c r="P44" i="2"/>
  <c r="O44" i="2"/>
  <c r="N44" i="2"/>
  <c r="M44" i="2"/>
  <c r="Q43" i="2"/>
  <c r="P43" i="2"/>
  <c r="O43" i="2"/>
  <c r="N43" i="2"/>
  <c r="M43" i="2"/>
  <c r="Q42" i="2"/>
  <c r="P42" i="2"/>
  <c r="O42" i="2"/>
  <c r="N42" i="2"/>
  <c r="M42" i="2"/>
  <c r="Q41" i="2"/>
  <c r="P41" i="2"/>
  <c r="O41" i="2"/>
  <c r="N41" i="2"/>
  <c r="M41" i="2"/>
  <c r="Q40" i="2"/>
  <c r="P40" i="2"/>
  <c r="O40" i="2"/>
  <c r="N40" i="2"/>
  <c r="M40" i="2"/>
  <c r="Q39" i="2"/>
  <c r="P39" i="2"/>
  <c r="O39" i="2"/>
  <c r="N39" i="2"/>
  <c r="M39" i="2"/>
  <c r="Q38" i="2"/>
  <c r="P38" i="2"/>
  <c r="O38" i="2"/>
  <c r="N38" i="2"/>
  <c r="M38" i="2"/>
  <c r="Q37" i="2"/>
  <c r="P37" i="2"/>
  <c r="O37" i="2"/>
  <c r="N37" i="2"/>
  <c r="M37" i="2"/>
  <c r="Q36" i="2"/>
  <c r="P36" i="2"/>
  <c r="O36" i="2"/>
  <c r="N36" i="2"/>
  <c r="M36" i="2"/>
  <c r="Q35" i="2"/>
  <c r="P35" i="2"/>
  <c r="O35" i="2"/>
  <c r="N35" i="2"/>
  <c r="M35" i="2"/>
  <c r="Q34" i="2"/>
  <c r="P34" i="2"/>
  <c r="O34" i="2"/>
  <c r="N34" i="2"/>
  <c r="M34" i="2"/>
  <c r="Q33" i="2"/>
  <c r="P33" i="2"/>
  <c r="O33" i="2"/>
  <c r="N33" i="2"/>
  <c r="M33" i="2"/>
  <c r="Q32" i="2"/>
  <c r="P32" i="2"/>
  <c r="O32" i="2"/>
  <c r="N32" i="2"/>
  <c r="M32" i="2"/>
  <c r="Q31" i="2"/>
  <c r="P31" i="2"/>
  <c r="O31" i="2"/>
  <c r="N31" i="2"/>
  <c r="M31" i="2"/>
  <c r="Q30" i="2"/>
  <c r="P30" i="2"/>
  <c r="O30" i="2"/>
  <c r="N30" i="2"/>
  <c r="M30" i="2"/>
  <c r="Q29" i="2"/>
  <c r="P29" i="2"/>
  <c r="O29" i="2"/>
  <c r="N29" i="2"/>
  <c r="M29" i="2"/>
  <c r="Q28" i="2"/>
  <c r="P28" i="2"/>
  <c r="O28" i="2"/>
  <c r="N28" i="2"/>
  <c r="M28" i="2"/>
  <c r="Q27" i="2"/>
  <c r="P27" i="2"/>
  <c r="O27" i="2"/>
  <c r="N27" i="2"/>
  <c r="M27" i="2"/>
  <c r="Q26" i="2"/>
  <c r="P26" i="2"/>
  <c r="O26" i="2"/>
  <c r="N26" i="2"/>
  <c r="M26" i="2"/>
  <c r="Q25" i="2"/>
  <c r="P25" i="2"/>
  <c r="O25" i="2"/>
  <c r="N25" i="2"/>
  <c r="M25" i="2"/>
  <c r="Q24" i="2"/>
  <c r="P24" i="2"/>
  <c r="O24" i="2"/>
  <c r="N24" i="2"/>
  <c r="M24" i="2"/>
  <c r="Q23" i="2"/>
  <c r="P23" i="2"/>
  <c r="O23" i="2"/>
  <c r="N23" i="2"/>
  <c r="M23" i="2"/>
  <c r="Q22" i="2"/>
  <c r="P22" i="2"/>
  <c r="O22" i="2"/>
  <c r="N22" i="2"/>
  <c r="M22" i="2"/>
  <c r="Q21" i="2"/>
  <c r="P21" i="2"/>
  <c r="O21" i="2"/>
  <c r="N21" i="2"/>
  <c r="M21" i="2"/>
  <c r="Q20" i="2"/>
  <c r="P20" i="2"/>
  <c r="O20" i="2"/>
  <c r="N20" i="2"/>
  <c r="M20" i="2"/>
  <c r="Q19" i="2"/>
  <c r="P19" i="2"/>
  <c r="O19" i="2"/>
  <c r="N19" i="2"/>
  <c r="M19" i="2"/>
  <c r="Q18" i="2"/>
  <c r="P18" i="2"/>
  <c r="O18" i="2"/>
  <c r="N18" i="2"/>
  <c r="M18" i="2"/>
  <c r="Q17" i="2"/>
  <c r="P17" i="2"/>
  <c r="O17" i="2"/>
  <c r="N17" i="2"/>
  <c r="M17" i="2"/>
  <c r="Q16" i="2"/>
  <c r="P16" i="2"/>
  <c r="O16" i="2"/>
  <c r="N16" i="2"/>
  <c r="M16" i="2"/>
  <c r="Q15" i="2"/>
  <c r="P15" i="2"/>
  <c r="O15" i="2"/>
  <c r="N15" i="2"/>
  <c r="M15" i="2"/>
  <c r="Q14" i="2"/>
  <c r="P14" i="2"/>
  <c r="O14" i="2"/>
  <c r="N14" i="2"/>
  <c r="M14" i="2"/>
  <c r="Q13" i="2"/>
  <c r="P13" i="2"/>
  <c r="O13" i="2"/>
  <c r="N13" i="2"/>
  <c r="M13" i="2"/>
  <c r="Q12" i="2"/>
  <c r="P12" i="2"/>
  <c r="O12" i="2"/>
  <c r="N12" i="2"/>
  <c r="M12" i="2"/>
  <c r="Q11" i="2"/>
  <c r="P11" i="2"/>
  <c r="O11" i="2"/>
  <c r="N11" i="2"/>
  <c r="M11" i="2"/>
  <c r="Q10" i="2"/>
  <c r="P10" i="2"/>
  <c r="O10" i="2"/>
  <c r="N10" i="2"/>
  <c r="M10" i="2"/>
  <c r="Q9" i="2"/>
  <c r="P9" i="2"/>
  <c r="O9" i="2"/>
  <c r="N9" i="2"/>
  <c r="M9" i="2"/>
  <c r="Q8" i="2"/>
  <c r="P8" i="2"/>
  <c r="O8" i="2"/>
  <c r="N8" i="2"/>
  <c r="M8" i="2"/>
  <c r="Q7" i="2"/>
  <c r="P7" i="2"/>
  <c r="O7" i="2"/>
  <c r="N7" i="2"/>
  <c r="M7" i="2"/>
  <c r="Q6" i="2"/>
  <c r="P6" i="2"/>
  <c r="O6" i="2"/>
  <c r="N6" i="2"/>
  <c r="M6" i="2"/>
  <c r="Q5" i="2"/>
  <c r="P5" i="2"/>
  <c r="O5" i="2"/>
  <c r="N5" i="2"/>
  <c r="M5" i="2"/>
  <c r="Q4" i="2"/>
  <c r="P4" i="2"/>
  <c r="O4" i="2"/>
  <c r="N4" i="2"/>
  <c r="M4" i="2"/>
  <c r="Q3" i="2"/>
  <c r="P3" i="2"/>
  <c r="O3" i="2"/>
  <c r="N3" i="2"/>
  <c r="M3" i="2"/>
  <c r="Q2" i="2"/>
  <c r="P2" i="2"/>
  <c r="O2" i="2"/>
  <c r="N2" i="2"/>
  <c r="M2" i="2"/>
  <c r="S22" i="2" l="1"/>
  <c r="S38" i="2"/>
  <c r="S14" i="2"/>
  <c r="S30" i="2"/>
  <c r="S6" i="2"/>
  <c r="S43" i="2"/>
  <c r="S11" i="2"/>
  <c r="S13" i="2"/>
  <c r="S21" i="2"/>
  <c r="S29" i="2"/>
  <c r="S37" i="2"/>
  <c r="S45" i="2"/>
  <c r="S48" i="2"/>
  <c r="S3" i="2"/>
  <c r="S35" i="2"/>
  <c r="S16" i="2"/>
  <c r="S32" i="2"/>
  <c r="S5" i="2"/>
  <c r="S2" i="2"/>
  <c r="S10" i="2"/>
  <c r="S18" i="2"/>
  <c r="S26" i="2"/>
  <c r="S34" i="2"/>
  <c r="S42" i="2"/>
  <c r="S19" i="2"/>
  <c r="S8" i="2"/>
  <c r="S15" i="2"/>
  <c r="S23" i="2"/>
  <c r="S31" i="2"/>
  <c r="S39" i="2"/>
  <c r="S50" i="2"/>
  <c r="S27" i="2"/>
  <c r="S40" i="2"/>
  <c r="S7" i="2"/>
  <c r="S4" i="2"/>
  <c r="S12" i="2"/>
  <c r="S20" i="2"/>
  <c r="S28" i="2"/>
  <c r="S36" i="2"/>
  <c r="S44" i="2"/>
  <c r="S47" i="2"/>
  <c r="S49" i="2"/>
  <c r="S24" i="2"/>
  <c r="S9" i="2"/>
  <c r="S17" i="2"/>
  <c r="S25" i="2"/>
  <c r="S33" i="2"/>
  <c r="S41" i="2"/>
</calcChain>
</file>

<file path=xl/sharedStrings.xml><?xml version="1.0" encoding="utf-8"?>
<sst xmlns="http://schemas.openxmlformats.org/spreadsheetml/2006/main" count="1131" uniqueCount="484">
  <si>
    <t>Panel</t>
  </si>
  <si>
    <t>Kinase Inhibitor</t>
  </si>
  <si>
    <t>Target</t>
  </si>
  <si>
    <t>Current status</t>
  </si>
  <si>
    <t xml:space="preserve">Tozasertib </t>
  </si>
  <si>
    <t>Synkinase</t>
  </si>
  <si>
    <t>TAK-715</t>
  </si>
  <si>
    <t>MAPK (p38MAP); p38α</t>
  </si>
  <si>
    <t>Discontinued</t>
  </si>
  <si>
    <t>GDC-0941</t>
  </si>
  <si>
    <t>PI3Kα/δ</t>
  </si>
  <si>
    <t>(R)-BI-2536</t>
  </si>
  <si>
    <t>PLK</t>
  </si>
  <si>
    <t>PLK1</t>
  </si>
  <si>
    <t>BMS387032 HCl</t>
  </si>
  <si>
    <t>CDK</t>
  </si>
  <si>
    <t>CC-401 HCl</t>
  </si>
  <si>
    <t>JNK</t>
  </si>
  <si>
    <t>AS703026</t>
  </si>
  <si>
    <t>MEK1/2</t>
  </si>
  <si>
    <t xml:space="preserve">Motesanib </t>
  </si>
  <si>
    <t>c-KIT; PDGFR; VEGFR1/2/3</t>
  </si>
  <si>
    <t>PF0477736</t>
  </si>
  <si>
    <t>CHK1</t>
  </si>
  <si>
    <t>CI-1040</t>
  </si>
  <si>
    <t>Mubritinib</t>
  </si>
  <si>
    <t>HER2</t>
  </si>
  <si>
    <t>RWJ-67657</t>
  </si>
  <si>
    <t>MAPK (p38MAP)</t>
  </si>
  <si>
    <t>PF04217903</t>
  </si>
  <si>
    <t>1c-MET</t>
  </si>
  <si>
    <t>SU-6668</t>
  </si>
  <si>
    <t>VEGF; PDGFR; FGFR1</t>
  </si>
  <si>
    <t>PF-562271</t>
  </si>
  <si>
    <t>FAK</t>
  </si>
  <si>
    <t>Foretinib</t>
  </si>
  <si>
    <t>c-MET; VEGFR</t>
  </si>
  <si>
    <t>Aurora A</t>
  </si>
  <si>
    <t>TG101348</t>
  </si>
  <si>
    <t>JAK2</t>
  </si>
  <si>
    <t>MPI0479605 HCl</t>
  </si>
  <si>
    <t>Mps1; TTK</t>
  </si>
  <si>
    <t>GDC-0032</t>
  </si>
  <si>
    <t>PI3Kα/δ/γ</t>
  </si>
  <si>
    <t>Amuvatinib</t>
  </si>
  <si>
    <t>Flt3; KIT; PDGFRα</t>
  </si>
  <si>
    <t>Linifanib</t>
  </si>
  <si>
    <t>Flt-1/3; PDGFRβ; VEGFR2; CSF-1R</t>
  </si>
  <si>
    <t>Tandutinib</t>
  </si>
  <si>
    <t>c-KIT; FLT3; PDGFR</t>
  </si>
  <si>
    <t>TargetMol</t>
  </si>
  <si>
    <t>XL-147</t>
  </si>
  <si>
    <t>PI3Kα; PI3Kβ; PI3Kγ; PI3Kδ</t>
  </si>
  <si>
    <t>SGX-523</t>
  </si>
  <si>
    <t>Abl; c-Met; p38α; B-Raf (V599E); C-Raf</t>
  </si>
  <si>
    <t>Decernotinib(VX-509)</t>
  </si>
  <si>
    <t>JAK1; JAK2; JAK3; Tyk2</t>
  </si>
  <si>
    <t>Pelitinib</t>
  </si>
  <si>
    <t>EGFR; HER2/ErbB2; MEK; Raf; Src</t>
  </si>
  <si>
    <t>TSU-68</t>
  </si>
  <si>
    <t>FGFR1; PDGFRβ; Flk1</t>
  </si>
  <si>
    <t>LY2090314</t>
  </si>
  <si>
    <t>GSK-3α; GSK-3β</t>
  </si>
  <si>
    <t>LY2584702 tosylate</t>
  </si>
  <si>
    <t>p70 S6K</t>
  </si>
  <si>
    <t>Canertinib (CI-1033)</t>
  </si>
  <si>
    <t>EGFR; HER2/ErbB2</t>
  </si>
  <si>
    <t>AZD-5438</t>
  </si>
  <si>
    <t>CDK1; CDK2; CDK9</t>
  </si>
  <si>
    <t>AZD1208</t>
  </si>
  <si>
    <t>Pim1; Pim2; Pim3</t>
  </si>
  <si>
    <t>BMS-754807</t>
  </si>
  <si>
    <t>Met; IGF-1R; Insulin Receptor; TrkA; TrkB</t>
  </si>
  <si>
    <t>AT9283</t>
  </si>
  <si>
    <t>Aurora A; Aurora B; Abl1 (T315I); JAK2; JAK3</t>
  </si>
  <si>
    <t>ASP 3026</t>
  </si>
  <si>
    <t>ALK</t>
  </si>
  <si>
    <t>SB-242235</t>
  </si>
  <si>
    <t>p38 MAPK</t>
  </si>
  <si>
    <t>Tivantinib (ARQ 197)</t>
  </si>
  <si>
    <t>c-Met</t>
  </si>
  <si>
    <t>Vatalanib (PTK787) diHydrochloride</t>
  </si>
  <si>
    <t>PDGFRβ; VEGFR1/FLT1; VEGFR2/Flk1; VEGFR2/KDR; VEGFR3/FLT4</t>
  </si>
  <si>
    <t>OSI-906 (Linsitinib)</t>
  </si>
  <si>
    <t>IGF-1R; Insulin Receptor; IRR</t>
  </si>
  <si>
    <t>LY2603618</t>
  </si>
  <si>
    <t>Chk1; PDK1</t>
  </si>
  <si>
    <t>AZD7762</t>
  </si>
  <si>
    <t>Chk1; Chk2</t>
  </si>
  <si>
    <t>AZD0156</t>
  </si>
  <si>
    <t>ATM</t>
  </si>
  <si>
    <t>Purvalanol B</t>
  </si>
  <si>
    <t>Experimental</t>
  </si>
  <si>
    <t>PP242</t>
  </si>
  <si>
    <t>mTOR</t>
  </si>
  <si>
    <t>GNF-5837</t>
  </si>
  <si>
    <t>TRK</t>
  </si>
  <si>
    <t>A-674563 HCl</t>
  </si>
  <si>
    <t>Akt1; CDK; PKA</t>
  </si>
  <si>
    <t>ABT-737</t>
  </si>
  <si>
    <t>Bcl-2</t>
  </si>
  <si>
    <t>PD-0173074</t>
  </si>
  <si>
    <t>FGFR1/2/3</t>
  </si>
  <si>
    <t>IC87114</t>
  </si>
  <si>
    <t>PI3Kδ</t>
  </si>
  <si>
    <t>PF431396</t>
  </si>
  <si>
    <t>PYK2</t>
  </si>
  <si>
    <t>GW441756</t>
  </si>
  <si>
    <t>TrkA</t>
  </si>
  <si>
    <t>XL388</t>
  </si>
  <si>
    <t>PIK-75</t>
  </si>
  <si>
    <t>PI3K; p110α</t>
  </si>
  <si>
    <t>GDC-046</t>
  </si>
  <si>
    <t>TYK2</t>
  </si>
  <si>
    <t>GCI1746</t>
  </si>
  <si>
    <t>BTK</t>
  </si>
  <si>
    <t>SB-216763</t>
  </si>
  <si>
    <t>GSK-3</t>
  </si>
  <si>
    <t>AMG-47a</t>
  </si>
  <si>
    <t>Lck</t>
  </si>
  <si>
    <t>BX795</t>
  </si>
  <si>
    <t>PDK1</t>
  </si>
  <si>
    <t>PIK-90</t>
  </si>
  <si>
    <t>PI3Kα/γ/δ</t>
  </si>
  <si>
    <t>GSK429286A</t>
  </si>
  <si>
    <t>ROCK</t>
  </si>
  <si>
    <t>S-99</t>
  </si>
  <si>
    <t>ASK</t>
  </si>
  <si>
    <t>PD173955-Analog1</t>
  </si>
  <si>
    <t>c-Src</t>
  </si>
  <si>
    <t>BMS-5</t>
  </si>
  <si>
    <t>LIMK</t>
  </si>
  <si>
    <t>GSK2606414</t>
  </si>
  <si>
    <t>PERK</t>
  </si>
  <si>
    <t>TGX221</t>
  </si>
  <si>
    <t>PI3K; p110β</t>
  </si>
  <si>
    <t>BI-D1870</t>
  </si>
  <si>
    <t>RSK</t>
  </si>
  <si>
    <t>JNJ-38158471</t>
  </si>
  <si>
    <t>VEGFR2</t>
  </si>
  <si>
    <t>AS-252424</t>
  </si>
  <si>
    <t>PI3Kγ</t>
  </si>
  <si>
    <t>YM201636 HCl</t>
  </si>
  <si>
    <t>PIK fyve</t>
  </si>
  <si>
    <t>PF-04708671</t>
  </si>
  <si>
    <t>S6K</t>
  </si>
  <si>
    <t>SAR131675</t>
  </si>
  <si>
    <t>VEGFR3</t>
  </si>
  <si>
    <t>SB202190</t>
  </si>
  <si>
    <t>MAPK (p38MAP); p38αβ</t>
  </si>
  <si>
    <t>SMI-4a</t>
  </si>
  <si>
    <t>Pim</t>
  </si>
  <si>
    <t>SD169</t>
  </si>
  <si>
    <t>Bisindoylmaleimide X HCl</t>
  </si>
  <si>
    <t>PKC</t>
  </si>
  <si>
    <t>AMG-Tie2-1</t>
  </si>
  <si>
    <t>TIE-2</t>
  </si>
  <si>
    <t>GSK269962A</t>
  </si>
  <si>
    <t>MSK1; ROCK1; ROCK2; RSK1</t>
  </si>
  <si>
    <t>KN-93</t>
  </si>
  <si>
    <t>CaMK</t>
  </si>
  <si>
    <t>HTH-01-015</t>
  </si>
  <si>
    <t>NUAK1; NUAK2</t>
  </si>
  <si>
    <t>CNX-774</t>
  </si>
  <si>
    <t>KN-62</t>
  </si>
  <si>
    <t>CaMKⅤ; CaMKII</t>
  </si>
  <si>
    <t>TCS PIM-1 1</t>
  </si>
  <si>
    <t>Pim1</t>
  </si>
  <si>
    <t>LJH685</t>
  </si>
  <si>
    <t>RSK1; RSK2; RSK3</t>
  </si>
  <si>
    <t>T5601640</t>
  </si>
  <si>
    <t>LIMK2</t>
  </si>
  <si>
    <t>VE822</t>
  </si>
  <si>
    <t>ATM; ATR</t>
  </si>
  <si>
    <t>WH-4-023</t>
  </si>
  <si>
    <t>Lck; Src</t>
  </si>
  <si>
    <t>ZM 306416</t>
  </si>
  <si>
    <t>Abl; Src; VEGFR1</t>
  </si>
  <si>
    <t>CHMFL-BMX-078</t>
  </si>
  <si>
    <t>Bmx</t>
  </si>
  <si>
    <t>Solamargine</t>
  </si>
  <si>
    <t>p38 MAPK; STAT3</t>
  </si>
  <si>
    <t>EHop-016</t>
  </si>
  <si>
    <t>Rac1</t>
  </si>
  <si>
    <t>PP121</t>
  </si>
  <si>
    <t>Hck; mTOR; PDGFR; Src; VEGFR</t>
  </si>
  <si>
    <t>CID755673</t>
  </si>
  <si>
    <t>PKD1; PKD2; PKD3</t>
  </si>
  <si>
    <t>LY2109761</t>
  </si>
  <si>
    <t>TβRI; TβRII</t>
  </si>
  <si>
    <t>PF-6260933</t>
  </si>
  <si>
    <t>MAP4K4 for Cell; MAP4K4 for Kinase</t>
  </si>
  <si>
    <t>CGI1746</t>
  </si>
  <si>
    <t>AZD-3463</t>
  </si>
  <si>
    <t>Ro 31-8220 Mesylate</t>
  </si>
  <si>
    <t>PKCα; PKCβ1; PKCβ2; PKCγ; PKCε</t>
  </si>
  <si>
    <t>TWS119</t>
  </si>
  <si>
    <t>GSK-3β</t>
  </si>
  <si>
    <t>Staurosporine</t>
  </si>
  <si>
    <t>PKC; PKCα; PKCγ; PKCη; c-Fgr</t>
  </si>
  <si>
    <t>ML281</t>
  </si>
  <si>
    <t>STK33</t>
  </si>
  <si>
    <t>H 89 diHydrochloride</t>
  </si>
  <si>
    <t>PKA; S6K1</t>
  </si>
  <si>
    <t>SU6656</t>
  </si>
  <si>
    <t>Fyn; Lyn; Src; Yes</t>
  </si>
  <si>
    <t>PIM1/2 Kinase Inhibitor VI</t>
  </si>
  <si>
    <t>Pim1; Pim2</t>
  </si>
  <si>
    <t>Axitinib</t>
  </si>
  <si>
    <t>c-Kit; PDGFRβ; VEGFR1/2/3</t>
  </si>
  <si>
    <t>FDA</t>
  </si>
  <si>
    <t>Gefitinib</t>
  </si>
  <si>
    <t>EGFR</t>
  </si>
  <si>
    <t>FDA , non-small cell lung cancer</t>
  </si>
  <si>
    <t>Quizartinib</t>
  </si>
  <si>
    <t>FLT3; FMS; cKIT; PDGFR</t>
  </si>
  <si>
    <t>FDA, Acute myeloid leukemia</t>
  </si>
  <si>
    <t>Lapatinib</t>
  </si>
  <si>
    <t>EGFR; HER2</t>
  </si>
  <si>
    <t>FDA, Breast cancer</t>
  </si>
  <si>
    <t>Palbociclib Isethionate</t>
  </si>
  <si>
    <t>CDK4/6</t>
  </si>
  <si>
    <t>LY2835219</t>
  </si>
  <si>
    <t>CDK4; CDK6</t>
  </si>
  <si>
    <t>LEE011</t>
  </si>
  <si>
    <t>CDK4</t>
  </si>
  <si>
    <t>Fasudil (HA-1077) hydrochloride</t>
  </si>
  <si>
    <t>PKA; PKG; PKC; ROCK2; MLCK</t>
  </si>
  <si>
    <t>FDA, Cerebral ischaemia; Cerebral vasospasm</t>
  </si>
  <si>
    <t>IPI-145</t>
  </si>
  <si>
    <t>FDA, Chronic lymphocytic leukaemia; Follicular lymphoma</t>
  </si>
  <si>
    <t>Imatinib mesylate</t>
  </si>
  <si>
    <t>Abl, c-kit, PDGFR</t>
  </si>
  <si>
    <t>FDA, Chronic myeloid leukaemia; Dermatofibrosarcoma; Gastrointestinal stromal tumours; Hypereosinophilic syndrome; Myelodysplastic syndromes; Precursor cell lymphoblastic leukaemia-lymphoma; Systemic mastocytosis</t>
  </si>
  <si>
    <t>Ponatinib</t>
  </si>
  <si>
    <t>BCR-ABL; VEGFR2; FGFR1; Src; PDGFRα</t>
  </si>
  <si>
    <t>FDA, Chronic myeloid leukaemia; Precursor cell lymphoblastic leukaemia-lymphoma</t>
  </si>
  <si>
    <t>Dasatinib</t>
  </si>
  <si>
    <t>Bcr-Abl; Src; c-Kit</t>
  </si>
  <si>
    <t>Bosutinib</t>
  </si>
  <si>
    <t>BCR-Abl; Src</t>
  </si>
  <si>
    <t>FDA, CML; Phase II, GBM</t>
  </si>
  <si>
    <t>Regorafenib</t>
  </si>
  <si>
    <t>VEGFR1/2/3; PDGFRβ; KIT; RET; Raf-1</t>
  </si>
  <si>
    <t>FDA, Colorectal cancer; Gastrointestinal stromal tumours; Liver cancer</t>
  </si>
  <si>
    <t>Rapamycin</t>
  </si>
  <si>
    <t>FDA, Coronary artery restenosis; Lymphangioleiomyomatosis; Renal transplant rejection</t>
  </si>
  <si>
    <t>Tofacitinib</t>
  </si>
  <si>
    <t>JAK3</t>
  </si>
  <si>
    <t>FDA, for Psoriatic arthritis; Rheumatoid arthritis; Ulcerative colitis</t>
  </si>
  <si>
    <t>Pexidartinib</t>
  </si>
  <si>
    <t>Kit; CSF-1R; FLT3</t>
  </si>
  <si>
    <t>FDA, Giant cell tumor of tendon sheath</t>
  </si>
  <si>
    <t>S-Ruxolitinib (INCB018424)</t>
  </si>
  <si>
    <t>Chk2; JAK1; JAK2; JAK3; Tyk2</t>
  </si>
  <si>
    <t>FDA, Graft-versus-host disease; Myelofibrosis; Polycythaemia vera</t>
  </si>
  <si>
    <t>Intedanib</t>
  </si>
  <si>
    <t>VEGFR1/2/3; FGFR1/2/3; PDGFRα/β</t>
  </si>
  <si>
    <t>FDA, Idiopathic pulmonary fibrosis; Interstitial lung diseases; Non-small cell lung cancer; Systemic scleroderma</t>
  </si>
  <si>
    <t>BIBF 1120</t>
  </si>
  <si>
    <t>FLT3; Lck; VEGFR1; VEGFR2; VEGFR3</t>
  </si>
  <si>
    <t>R406</t>
  </si>
  <si>
    <t>Syk</t>
  </si>
  <si>
    <t>FDA, Idiopathic thrombocytopenic purpura</t>
  </si>
  <si>
    <t>R788 (Fostamatinib) Disodium</t>
  </si>
  <si>
    <t>Cabozantinib</t>
  </si>
  <si>
    <t>c-Met; Flt-1/3/4; Tie2; VEGFR2; AXL; Ret; Kit</t>
  </si>
  <si>
    <t>FDA, Liver cancer; Renal cell carcinoma; Thyroid cancer</t>
  </si>
  <si>
    <t>Sorafenib</t>
  </si>
  <si>
    <t>B-RAF; VEGFR-2; Raf-1</t>
  </si>
  <si>
    <t>E7080</t>
  </si>
  <si>
    <t>VEGFR2; VEGFR3 (Flt-4)</t>
  </si>
  <si>
    <t>Lenvatinib</t>
  </si>
  <si>
    <t>FGFR1; PDGFRβ; VEGFR1/FLT1; VEGFR2/KDR; VEGFR3/FLT4</t>
  </si>
  <si>
    <t>PLX4032</t>
  </si>
  <si>
    <t>B-RAF</t>
  </si>
  <si>
    <t>FDA, malignant melanoma</t>
  </si>
  <si>
    <t>Binimetinib (MEK162, ARRY-162, ARRY-4381</t>
  </si>
  <si>
    <t>MEK</t>
  </si>
  <si>
    <t>Temsirolimus</t>
  </si>
  <si>
    <t>FDA, Mantle-cell lymphoma; Renal cell carcinoma</t>
  </si>
  <si>
    <t>Acalabrutinib</t>
  </si>
  <si>
    <t>FDA, Mantle-cell lyphoma</t>
  </si>
  <si>
    <t>LDK378</t>
  </si>
  <si>
    <t>FDA, Non-small cell lung cancer</t>
  </si>
  <si>
    <t>Crizotinib</t>
  </si>
  <si>
    <t>c-MET</t>
  </si>
  <si>
    <t>AZD-9291</t>
  </si>
  <si>
    <t>EGFR (Exon 19 deletion); EGFR (L858R/T790M )</t>
  </si>
  <si>
    <t>AP26113</t>
  </si>
  <si>
    <t>ALK; EGFR (C797S/del19); EGFR (del19); EGFR (del19); IGF-1R</t>
  </si>
  <si>
    <t>PF-06463922</t>
  </si>
  <si>
    <t>ALK; ALK (L1196M); ROS1; ROS1; LTK (TYK1)</t>
  </si>
  <si>
    <t>Entrectinib</t>
  </si>
  <si>
    <t>ALK; ROS1; TrkA; TrkB; TrkC</t>
  </si>
  <si>
    <t>FDA, non-small cell lung cancer, solid tumors</t>
  </si>
  <si>
    <t>Tivozanib</t>
  </si>
  <si>
    <t>VEGFR1/2/3; PDGFR; c-Kit</t>
  </si>
  <si>
    <t>FDA, Renal cell carcinoma</t>
  </si>
  <si>
    <t>Pazopanib</t>
  </si>
  <si>
    <t>c-Kit; PDGFR; VEGFR1/2/3; FGFR; c-Fms</t>
  </si>
  <si>
    <t>FDA, Renal cell carcinoma; Sarcoma</t>
  </si>
  <si>
    <t>Baricitinib</t>
  </si>
  <si>
    <t>FDA, Rheumatoid arthritis</t>
  </si>
  <si>
    <t>MK-2461</t>
  </si>
  <si>
    <t>c-MET; FGFR1/2/3; PDGFRβ</t>
  </si>
  <si>
    <t>Phase 1</t>
  </si>
  <si>
    <t>CYC116</t>
  </si>
  <si>
    <t>Aurora A/B</t>
  </si>
  <si>
    <t>SNS-314</t>
  </si>
  <si>
    <t>Aurora A/B/C</t>
  </si>
  <si>
    <t>DCC-2618</t>
  </si>
  <si>
    <t>c-Kit; c-Met</t>
  </si>
  <si>
    <t>ZSTK474</t>
  </si>
  <si>
    <t>PI3K; PI3Kα; PI3Kβ; PI3Kγ; PI3Kδ</t>
  </si>
  <si>
    <t>CX-4945</t>
  </si>
  <si>
    <t>CK2</t>
  </si>
  <si>
    <t>Phase 1/2</t>
  </si>
  <si>
    <t>S49076</t>
  </si>
  <si>
    <t>Met; FGFR2; FGFR3; AXL; Mer</t>
  </si>
  <si>
    <t>AZD8931 (Sapitinib)</t>
  </si>
  <si>
    <t>EGFR; HER2/ErbB2; HER2/ErbB2</t>
  </si>
  <si>
    <t>R428</t>
  </si>
  <si>
    <t>AXL</t>
  </si>
  <si>
    <t>Phase 2</t>
  </si>
  <si>
    <t>MK-2206 2HCl</t>
  </si>
  <si>
    <t>Akt1/2/3</t>
  </si>
  <si>
    <t>Alvocidib</t>
  </si>
  <si>
    <t>CDK1/2/4/6</t>
  </si>
  <si>
    <t>LY2784544</t>
  </si>
  <si>
    <t>AT-7519 HCl</t>
  </si>
  <si>
    <t>CDK1/2/4/6/9</t>
  </si>
  <si>
    <t>Sunitinib malate</t>
  </si>
  <si>
    <t>c-Kit; PDGFRβ; VEGFR2 (Flk-1)</t>
  </si>
  <si>
    <t>Brivanib</t>
  </si>
  <si>
    <t>FGFR1; VEGFR2</t>
  </si>
  <si>
    <t>Danusertib</t>
  </si>
  <si>
    <t>Aurora A; Aurora B; Aurora C; Abl; RET; FGFR1; TrkA</t>
  </si>
  <si>
    <t>GSK-2636771</t>
  </si>
  <si>
    <t>PI3Kβ</t>
  </si>
  <si>
    <t>KX2-391</t>
  </si>
  <si>
    <t>Src (Hep 3B); Src (Hep G2); Src (HuH7); Src (PLC/PRF/5)</t>
  </si>
  <si>
    <t>CC-292 (AVL-292)</t>
  </si>
  <si>
    <t>BRK; BTK; c-Src; Lyn; Yes</t>
  </si>
  <si>
    <t>DCC-2036 (Rebastinib)</t>
  </si>
  <si>
    <t>Abl1; p-Abl1 (native); p-Abl1 (T315I); u-Abl1 (native); FLT3</t>
  </si>
  <si>
    <t>AZD1152-HQPA</t>
  </si>
  <si>
    <t>Aurora A; Aurora B</t>
  </si>
  <si>
    <t>AZD4547</t>
  </si>
  <si>
    <t>FGFR1; FGFR2; FGFR3; FGFR4; VEGFR2 (KDR)</t>
  </si>
  <si>
    <t>TAK-659 (hydrochloride)</t>
  </si>
  <si>
    <t>FLT3; JAK3
; Syk; ZAP70; VEGFR2</t>
  </si>
  <si>
    <t>CH5183284 (Debio-1347)</t>
  </si>
  <si>
    <t>FGFR1; FGFR2; FGFR3; FGFR4</t>
  </si>
  <si>
    <t>PKC-412(Midostaurin)</t>
  </si>
  <si>
    <t>PPK; PKCα; PKCβ1; PKCβ2; PKCγ</t>
  </si>
  <si>
    <t>Azd6738</t>
  </si>
  <si>
    <t>ATR</t>
  </si>
  <si>
    <t>DCA</t>
  </si>
  <si>
    <t>PDK</t>
  </si>
  <si>
    <t>Picropodophyllin (PPP)</t>
  </si>
  <si>
    <t>IGF-1R</t>
  </si>
  <si>
    <t>MLN2480</t>
  </si>
  <si>
    <t>Raf</t>
  </si>
  <si>
    <t>CC-223</t>
  </si>
  <si>
    <t>c-Fms; DNA-PK; FLT4; mTOR; PI3K-α</t>
  </si>
  <si>
    <t>Masatinib</t>
  </si>
  <si>
    <t>c-Kit</t>
  </si>
  <si>
    <t>Phase 3</t>
  </si>
  <si>
    <t>Selumetinib</t>
  </si>
  <si>
    <t>MEK1</t>
  </si>
  <si>
    <t xml:space="preserve"> CHIR-258</t>
  </si>
  <si>
    <t>c-KIT; FGFR1/3; FLT3; FMS; PDGFR; VEGFR1-4</t>
  </si>
  <si>
    <t>Momelotinib</t>
  </si>
  <si>
    <t>JAK1/2</t>
  </si>
  <si>
    <t>BKM120</t>
  </si>
  <si>
    <t>PI3K; p110α/β/δ/γ</t>
  </si>
  <si>
    <t>Quercetin</t>
  </si>
  <si>
    <t>PI3Kγ; PI3Kδ</t>
  </si>
  <si>
    <t>Cediranib</t>
  </si>
  <si>
    <t>c-Kit; PDGFRβ; VEGFR1/FLT1; VEGFR2/KDR; VEGFR3/FLT4</t>
  </si>
  <si>
    <t>BGJ398 (NVP-BGJ398)</t>
  </si>
  <si>
    <t>FGFR1; FGFR2; FGFR3; FGFR3 (K650E); FGFR4</t>
  </si>
  <si>
    <t>Rigosertib (ON-01910)</t>
  </si>
  <si>
    <t>Pacritinib (SB1518)</t>
  </si>
  <si>
    <t>FLT3; FLT3 (D835Y); JAK2; JAK2 (V617F); Tyk2; JAK3</t>
  </si>
  <si>
    <t>Volasertib (BI 6727)</t>
  </si>
  <si>
    <t>Dovitinib</t>
  </si>
  <si>
    <t>c-Kit; FGFR1; FGFR3; FLT3; VEGFR3/FLT4</t>
  </si>
  <si>
    <t>Enzastaurin</t>
  </si>
  <si>
    <t>PKCα; PKCβ; PKCγ; PKCε</t>
  </si>
  <si>
    <t>NVP-BGJ398</t>
  </si>
  <si>
    <t>Phase 3, but discontinued in GBM</t>
  </si>
  <si>
    <t>Phenformin hydrochloride</t>
  </si>
  <si>
    <t>AMPK; Potassium Channel</t>
  </si>
  <si>
    <t>Withdrawn</t>
  </si>
  <si>
    <t>Concentration (nM)</t>
  </si>
  <si>
    <t>Selectivity</t>
  </si>
  <si>
    <t>Not effective</t>
  </si>
  <si>
    <t>Normoxic selective</t>
  </si>
  <si>
    <t>Hypoxic selective</t>
  </si>
  <si>
    <t>BI 2536</t>
  </si>
  <si>
    <t>Both</t>
  </si>
  <si>
    <t>Met; PI3Kα; PLK1; PLK2; PLK3</t>
  </si>
  <si>
    <t>SN</t>
  </si>
  <si>
    <t>Kinase</t>
  </si>
  <si>
    <t>Number of inhibitors targeting the kinase</t>
  </si>
  <si>
    <t>Interact with HIF1a</t>
  </si>
  <si>
    <t>PRECOG z-score</t>
  </si>
  <si>
    <t>TCGA Hazard ratio (HR)</t>
  </si>
  <si>
    <t>TCGA log rank p-value</t>
  </si>
  <si>
    <t>CGGA Hazard ratio (HR)</t>
  </si>
  <si>
    <t>CGGA log rank p value</t>
  </si>
  <si>
    <t>Score-HIFa interaction</t>
  </si>
  <si>
    <t>Score-Number of edges</t>
  </si>
  <si>
    <t>Score-Precog</t>
  </si>
  <si>
    <t>Score-TCGA</t>
  </si>
  <si>
    <t>Score-CGGA</t>
  </si>
  <si>
    <t>Total score</t>
  </si>
  <si>
    <t>FGR</t>
  </si>
  <si>
    <t>AKT1</t>
  </si>
  <si>
    <t>Abl1</t>
  </si>
  <si>
    <t>AURKA</t>
  </si>
  <si>
    <t>AURKB</t>
  </si>
  <si>
    <t>AURKC</t>
  </si>
  <si>
    <t>CaMK2A</t>
  </si>
  <si>
    <t>FGFR1</t>
  </si>
  <si>
    <t>FGFR2</t>
  </si>
  <si>
    <t>FGFR3</t>
  </si>
  <si>
    <t>FGFR4</t>
  </si>
  <si>
    <t>FLT1</t>
  </si>
  <si>
    <t>FLT3</t>
  </si>
  <si>
    <t>FLT4</t>
  </si>
  <si>
    <t>CSF-1R</t>
  </si>
  <si>
    <t>Hck</t>
  </si>
  <si>
    <t>KDR</t>
  </si>
  <si>
    <t>KIT</t>
  </si>
  <si>
    <t>LTK</t>
  </si>
  <si>
    <t>MAP2K1</t>
  </si>
  <si>
    <t>MAPK14</t>
  </si>
  <si>
    <t>Met</t>
  </si>
  <si>
    <t>MTOR</t>
  </si>
  <si>
    <t>NTRK1</t>
  </si>
  <si>
    <t>PDGFR (PDGFRA, PDGFRB)</t>
  </si>
  <si>
    <t>PI3K (PIK3CA, PIK3CB, PIK3CD, PIK3CG)</t>
  </si>
  <si>
    <t>PRKACA</t>
  </si>
  <si>
    <t>PKC (PRKCA,PRKCG,PRKGH)</t>
  </si>
  <si>
    <t>PTK2</t>
  </si>
  <si>
    <t>Ret</t>
  </si>
  <si>
    <t>ROCK1</t>
  </si>
  <si>
    <t>ROCK2</t>
  </si>
  <si>
    <t>ROS1</t>
  </si>
  <si>
    <t>RPS6KA1</t>
  </si>
  <si>
    <t>RPS6KA2</t>
  </si>
  <si>
    <t>RPS6KA3</t>
  </si>
  <si>
    <t>RPS6KA5</t>
  </si>
  <si>
    <t>RPS6KB1</t>
  </si>
  <si>
    <t>Src</t>
  </si>
  <si>
    <t>TEK</t>
  </si>
  <si>
    <t>Number of 1st order neighbor</t>
  </si>
  <si>
    <t>NNI-11_Viability_normoxia</t>
  </si>
  <si>
    <t>NNI-24_Viability_normoxia</t>
  </si>
  <si>
    <t>NNI-11_Viability_hypoxia</t>
  </si>
  <si>
    <t>NNI-24_Viability_hypoxia</t>
  </si>
  <si>
    <t>Average viability in normoxia</t>
  </si>
  <si>
    <t>Average viability in hypoxia</t>
  </si>
  <si>
    <t>Low dose (nM)</t>
  </si>
  <si>
    <t>High dose (nM)</t>
  </si>
  <si>
    <t>NNI-11_Normoxia_FBS_LowDose</t>
  </si>
  <si>
    <t>NNI-11_Normoxia_Serum-free_LowDose</t>
  </si>
  <si>
    <t>NNI-24_Normoxia_FBS_LowDose</t>
  </si>
  <si>
    <t>NNI-24_Normoxia_Serum-free_LowDose</t>
  </si>
  <si>
    <t>NNI-11_Normoxia_FBS_HighDose</t>
  </si>
  <si>
    <t>NNI-11_Normoxia_Serum-free_HighDose</t>
  </si>
  <si>
    <t>NNI-24_Normoxia_FBS_HighDose</t>
  </si>
  <si>
    <t>NNI-24_Normoxia_Serum-free_HighDose</t>
  </si>
  <si>
    <t>NNI-11_Hypoxia_FBS_LowDose</t>
  </si>
  <si>
    <t>NNI-11_Hypoxia_Serum-free_LowDose</t>
  </si>
  <si>
    <t>NNI-24_Hypoxia_FBS_LowDose</t>
  </si>
  <si>
    <t>NNI-24_Hypoxia_Serum-free_LowDose</t>
  </si>
  <si>
    <t>NNI-11_Hypoxia_FBS_HighDose</t>
  </si>
  <si>
    <t>NNI-11_Hypoxia_Serum-free_HighDose</t>
  </si>
  <si>
    <t>NNI-24_Hypoxia_FBS_HighDose</t>
  </si>
  <si>
    <t>NNI-24_Hypoxia_Serum-free_HighDose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</si>
</sst>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1" applyNumberFormat="1" applyFont="1" applyFill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/>
  </cellXfs>
  <cellStyles count="2">
    <cellStyle name="Normal" xfId="0" builtinId="0"/>
    <cellStyle name="常规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9"/>
  <sheetViews>
    <sheetView zoomScale="99" zoomScaleNormal="99" workbookViewId="0">
      <selection activeCell="I1" sqref="I1"/>
    </sheetView>
  </sheetViews>
  <sheetFormatPr defaultColWidth="8.81640625" defaultRowHeight="15.5" x14ac:dyDescent="0.35"/>
  <cols>
    <col min="1" max="1" width="15.81640625" style="2" customWidth="1"/>
    <col min="2" max="3" width="28.26953125" style="2" customWidth="1"/>
    <col min="4" max="4" width="47.453125" style="2" customWidth="1"/>
    <col min="5" max="5" width="45.7265625" style="2" customWidth="1"/>
    <col min="8" max="8" width="27.1796875" style="9" customWidth="1"/>
    <col min="11" max="11" width="22.453125" style="9" customWidth="1"/>
    <col min="12" max="12" width="19.26953125" customWidth="1"/>
    <col min="13" max="13" width="21.1796875" customWidth="1"/>
    <col min="18" max="16384" width="8.81640625" style="2"/>
  </cols>
  <sheetData>
    <row r="1" spans="1:17" s="1" customFormat="1" x14ac:dyDescent="0.35">
      <c r="A1" s="1" t="s">
        <v>0</v>
      </c>
      <c r="B1" s="1" t="s">
        <v>1</v>
      </c>
      <c r="C1" s="1" t="s">
        <v>396</v>
      </c>
      <c r="D1" s="1" t="s">
        <v>2</v>
      </c>
      <c r="E1" s="1" t="s">
        <v>3</v>
      </c>
      <c r="F1" s="9" t="s">
        <v>460</v>
      </c>
      <c r="G1" s="9" t="s">
        <v>461</v>
      </c>
      <c r="H1" s="9" t="s">
        <v>464</v>
      </c>
      <c r="I1" s="9" t="s">
        <v>462</v>
      </c>
      <c r="J1" s="9" t="s">
        <v>463</v>
      </c>
      <c r="K1" s="9" t="s">
        <v>465</v>
      </c>
      <c r="L1" s="9" t="s">
        <v>397</v>
      </c>
      <c r="M1"/>
      <c r="N1"/>
      <c r="O1"/>
      <c r="P1"/>
      <c r="Q1"/>
    </row>
    <row r="2" spans="1:17" x14ac:dyDescent="0.35">
      <c r="A2" s="2" t="s">
        <v>5</v>
      </c>
      <c r="B2" s="2" t="s">
        <v>371</v>
      </c>
      <c r="C2" s="2">
        <v>36</v>
      </c>
      <c r="D2" s="3" t="s">
        <v>372</v>
      </c>
      <c r="E2" s="2" t="s">
        <v>368</v>
      </c>
      <c r="F2">
        <v>0.95</v>
      </c>
      <c r="G2">
        <v>0.95</v>
      </c>
      <c r="H2" s="9">
        <v>0.95</v>
      </c>
      <c r="I2">
        <v>0.97</v>
      </c>
      <c r="J2">
        <v>1</v>
      </c>
      <c r="K2" s="9">
        <v>0.98499999999999999</v>
      </c>
      <c r="L2" t="s">
        <v>398</v>
      </c>
    </row>
    <row r="3" spans="1:17" x14ac:dyDescent="0.35">
      <c r="A3" s="2" t="s">
        <v>5</v>
      </c>
      <c r="B3" s="2" t="s">
        <v>11</v>
      </c>
      <c r="C3" s="2">
        <v>5</v>
      </c>
      <c r="D3" s="3" t="s">
        <v>12</v>
      </c>
      <c r="E3" s="2" t="s">
        <v>8</v>
      </c>
      <c r="F3">
        <v>0.91</v>
      </c>
      <c r="G3">
        <v>0.4</v>
      </c>
      <c r="H3" s="9">
        <v>0.65500000000000003</v>
      </c>
      <c r="I3">
        <v>1.06</v>
      </c>
      <c r="J3">
        <v>1.03</v>
      </c>
      <c r="K3" s="9">
        <v>1.0449999999999999</v>
      </c>
      <c r="L3" t="s">
        <v>399</v>
      </c>
    </row>
    <row r="4" spans="1:17" x14ac:dyDescent="0.35">
      <c r="A4" s="2" t="s">
        <v>5</v>
      </c>
      <c r="B4" s="2" t="s">
        <v>97</v>
      </c>
      <c r="C4" s="2">
        <v>16</v>
      </c>
      <c r="D4" s="3" t="s">
        <v>98</v>
      </c>
      <c r="E4" s="2" t="s">
        <v>92</v>
      </c>
      <c r="F4">
        <v>1.0399999999999998</v>
      </c>
      <c r="G4">
        <v>1.07</v>
      </c>
      <c r="H4" s="9">
        <v>1.0549999999999999</v>
      </c>
      <c r="I4">
        <v>0.89</v>
      </c>
      <c r="J4">
        <v>1.08</v>
      </c>
      <c r="K4" s="9">
        <v>0.98499999999999999</v>
      </c>
      <c r="L4" t="s">
        <v>398</v>
      </c>
    </row>
    <row r="5" spans="1:17" x14ac:dyDescent="0.35">
      <c r="A5" s="2" t="s">
        <v>5</v>
      </c>
      <c r="B5" s="2" t="s">
        <v>99</v>
      </c>
      <c r="C5" s="2">
        <v>40</v>
      </c>
      <c r="D5" s="3" t="s">
        <v>100</v>
      </c>
      <c r="E5" s="2" t="s">
        <v>92</v>
      </c>
      <c r="F5">
        <v>1.1299999999999999</v>
      </c>
      <c r="G5">
        <v>1.04</v>
      </c>
      <c r="H5" s="9">
        <v>1.085</v>
      </c>
      <c r="I5">
        <v>0.92</v>
      </c>
      <c r="J5">
        <v>1.07</v>
      </c>
      <c r="K5" s="9">
        <v>0.995</v>
      </c>
      <c r="L5" t="s">
        <v>398</v>
      </c>
    </row>
    <row r="6" spans="1:17" x14ac:dyDescent="0.35">
      <c r="A6" s="2" t="s">
        <v>5</v>
      </c>
      <c r="B6" s="2" t="s">
        <v>327</v>
      </c>
      <c r="C6" s="2">
        <v>40</v>
      </c>
      <c r="D6" s="3" t="s">
        <v>328</v>
      </c>
      <c r="E6" s="2" t="s">
        <v>324</v>
      </c>
      <c r="F6">
        <v>1.03</v>
      </c>
      <c r="G6">
        <v>1.05</v>
      </c>
      <c r="H6" s="9">
        <v>1.04</v>
      </c>
      <c r="I6">
        <v>1.0900000000000001</v>
      </c>
      <c r="J6">
        <v>0.89</v>
      </c>
      <c r="K6" s="9">
        <v>0.99</v>
      </c>
      <c r="L6" t="s">
        <v>398</v>
      </c>
    </row>
    <row r="7" spans="1:17" x14ac:dyDescent="0.35">
      <c r="A7" s="2" t="s">
        <v>5</v>
      </c>
      <c r="B7" s="2" t="s">
        <v>118</v>
      </c>
      <c r="C7" s="2">
        <v>10</v>
      </c>
      <c r="D7" s="3" t="s">
        <v>119</v>
      </c>
      <c r="E7" s="2" t="s">
        <v>92</v>
      </c>
      <c r="F7">
        <v>0.98000000000000009</v>
      </c>
      <c r="G7">
        <v>1.03</v>
      </c>
      <c r="H7" s="9">
        <v>1.0049999999999999</v>
      </c>
      <c r="I7">
        <v>1.0399999999999998</v>
      </c>
      <c r="J7">
        <v>0.98</v>
      </c>
      <c r="K7" s="9">
        <v>1.01</v>
      </c>
      <c r="L7" t="s">
        <v>398</v>
      </c>
    </row>
    <row r="8" spans="1:17" x14ac:dyDescent="0.35">
      <c r="A8" s="2" t="s">
        <v>5</v>
      </c>
      <c r="B8" s="2" t="s">
        <v>155</v>
      </c>
      <c r="C8" s="2">
        <v>1</v>
      </c>
      <c r="D8" s="3" t="s">
        <v>156</v>
      </c>
      <c r="E8" s="2" t="s">
        <v>92</v>
      </c>
      <c r="F8">
        <v>0.85</v>
      </c>
      <c r="G8">
        <v>0.79</v>
      </c>
      <c r="H8" s="9">
        <v>0.82</v>
      </c>
      <c r="I8">
        <v>1.0299999999999998</v>
      </c>
      <c r="J8">
        <v>1.0900000000000001</v>
      </c>
      <c r="K8" s="9">
        <v>1.06</v>
      </c>
      <c r="L8" t="s">
        <v>399</v>
      </c>
    </row>
    <row r="9" spans="1:17" x14ac:dyDescent="0.35">
      <c r="A9" s="2" t="s">
        <v>5</v>
      </c>
      <c r="B9" s="2" t="s">
        <v>44</v>
      </c>
      <c r="C9" s="2">
        <v>81</v>
      </c>
      <c r="D9" s="3" t="s">
        <v>45</v>
      </c>
      <c r="E9" s="2" t="s">
        <v>8</v>
      </c>
      <c r="F9">
        <v>0.68</v>
      </c>
      <c r="G9">
        <v>1.0499999999999998</v>
      </c>
      <c r="H9" s="9">
        <v>0.86499999999999999</v>
      </c>
      <c r="I9">
        <v>1.0599999999999998</v>
      </c>
      <c r="J9">
        <v>0.91</v>
      </c>
      <c r="K9" s="9">
        <v>0.98499999999999999</v>
      </c>
      <c r="L9" t="s">
        <v>399</v>
      </c>
    </row>
    <row r="10" spans="1:17" x14ac:dyDescent="0.35">
      <c r="A10" s="2" t="s">
        <v>5</v>
      </c>
      <c r="B10" s="2" t="s">
        <v>140</v>
      </c>
      <c r="C10" s="2">
        <v>33</v>
      </c>
      <c r="D10" s="3" t="s">
        <v>141</v>
      </c>
      <c r="E10" s="2" t="s">
        <v>92</v>
      </c>
      <c r="F10">
        <v>1</v>
      </c>
      <c r="G10">
        <v>1.01</v>
      </c>
      <c r="H10" s="9">
        <v>1.0049999999999999</v>
      </c>
      <c r="I10">
        <v>0.93</v>
      </c>
      <c r="J10">
        <v>1.05</v>
      </c>
      <c r="K10" s="9">
        <v>0.99</v>
      </c>
      <c r="L10" t="s">
        <v>398</v>
      </c>
    </row>
    <row r="11" spans="1:17" x14ac:dyDescent="0.35">
      <c r="A11" s="2" t="s">
        <v>5</v>
      </c>
      <c r="B11" s="2" t="s">
        <v>18</v>
      </c>
      <c r="C11" s="2">
        <v>11</v>
      </c>
      <c r="D11" s="3" t="s">
        <v>19</v>
      </c>
      <c r="E11" s="2" t="s">
        <v>8</v>
      </c>
      <c r="F11">
        <v>0.9</v>
      </c>
      <c r="G11">
        <v>0.96000000000000008</v>
      </c>
      <c r="H11" s="9">
        <v>0.93</v>
      </c>
      <c r="I11">
        <v>0.99</v>
      </c>
      <c r="J11">
        <v>1.01</v>
      </c>
      <c r="K11" s="9">
        <v>1</v>
      </c>
      <c r="L11" t="s">
        <v>398</v>
      </c>
    </row>
    <row r="12" spans="1:17" x14ac:dyDescent="0.35">
      <c r="A12" s="2" t="s">
        <v>5</v>
      </c>
      <c r="B12" s="2" t="s">
        <v>330</v>
      </c>
      <c r="C12" s="2">
        <v>210</v>
      </c>
      <c r="D12" s="3" t="s">
        <v>331</v>
      </c>
      <c r="E12" s="2" t="s">
        <v>324</v>
      </c>
      <c r="F12">
        <v>0.32999999999999996</v>
      </c>
      <c r="G12">
        <v>0.28999999999999998</v>
      </c>
      <c r="H12" s="9">
        <v>0.31</v>
      </c>
      <c r="I12">
        <v>1.0399999999999998</v>
      </c>
      <c r="J12">
        <v>0.28000000000000003</v>
      </c>
      <c r="K12" s="9">
        <v>0.66</v>
      </c>
      <c r="L12" t="s">
        <v>399</v>
      </c>
    </row>
    <row r="13" spans="1:17" x14ac:dyDescent="0.35">
      <c r="A13" s="2" t="s">
        <v>5</v>
      </c>
      <c r="B13" s="2" t="s">
        <v>208</v>
      </c>
      <c r="C13" s="2">
        <v>2</v>
      </c>
      <c r="D13" s="3" t="s">
        <v>209</v>
      </c>
      <c r="E13" s="2" t="s">
        <v>210</v>
      </c>
      <c r="F13">
        <v>0.9</v>
      </c>
      <c r="G13">
        <v>0.8</v>
      </c>
      <c r="H13" s="9">
        <v>0.85</v>
      </c>
      <c r="I13">
        <v>0.92</v>
      </c>
      <c r="J13">
        <v>1.03</v>
      </c>
      <c r="K13" s="9">
        <v>0.97499999999999998</v>
      </c>
      <c r="L13" t="s">
        <v>399</v>
      </c>
    </row>
    <row r="14" spans="1:17" x14ac:dyDescent="0.35">
      <c r="A14" s="2" t="s">
        <v>5</v>
      </c>
      <c r="B14" s="2" t="s">
        <v>136</v>
      </c>
      <c r="C14" s="2">
        <v>31</v>
      </c>
      <c r="D14" s="3" t="s">
        <v>137</v>
      </c>
      <c r="E14" s="2" t="s">
        <v>92</v>
      </c>
      <c r="F14">
        <v>1</v>
      </c>
      <c r="G14">
        <v>1.01</v>
      </c>
      <c r="H14" s="9">
        <v>1.0049999999999999</v>
      </c>
      <c r="I14">
        <v>1.02</v>
      </c>
      <c r="J14">
        <v>0.99</v>
      </c>
      <c r="K14" s="9">
        <v>1.0049999999999999</v>
      </c>
      <c r="L14" t="s">
        <v>398</v>
      </c>
    </row>
    <row r="15" spans="1:17" x14ac:dyDescent="0.35">
      <c r="A15" s="2" t="s">
        <v>5</v>
      </c>
      <c r="B15" s="2" t="s">
        <v>153</v>
      </c>
      <c r="C15" s="2">
        <v>15</v>
      </c>
      <c r="D15" s="3" t="s">
        <v>154</v>
      </c>
      <c r="E15" s="2" t="s">
        <v>92</v>
      </c>
      <c r="F15">
        <v>0.93</v>
      </c>
      <c r="G15">
        <v>0.62</v>
      </c>
      <c r="H15" s="9">
        <v>0.77500000000000002</v>
      </c>
      <c r="I15">
        <v>1.1000000000000001</v>
      </c>
      <c r="J15">
        <v>0.98</v>
      </c>
      <c r="K15" s="9">
        <v>1.04</v>
      </c>
      <c r="L15" t="s">
        <v>399</v>
      </c>
    </row>
    <row r="16" spans="1:17" x14ac:dyDescent="0.35">
      <c r="A16" s="2" t="s">
        <v>5</v>
      </c>
      <c r="B16" s="2" t="s">
        <v>375</v>
      </c>
      <c r="C16" s="2">
        <v>2</v>
      </c>
      <c r="D16" s="3" t="s">
        <v>376</v>
      </c>
      <c r="E16" s="2" t="s">
        <v>368</v>
      </c>
      <c r="F16">
        <v>1.05</v>
      </c>
      <c r="G16">
        <v>0.88</v>
      </c>
      <c r="H16" s="9">
        <v>0.96499999999999997</v>
      </c>
      <c r="I16">
        <v>0.92</v>
      </c>
      <c r="J16">
        <v>1.08</v>
      </c>
      <c r="K16" s="9">
        <v>1</v>
      </c>
      <c r="L16" t="s">
        <v>398</v>
      </c>
    </row>
    <row r="17" spans="1:12" x14ac:dyDescent="0.35">
      <c r="A17" s="2" t="s">
        <v>5</v>
      </c>
      <c r="B17" s="2" t="s">
        <v>14</v>
      </c>
      <c r="C17" s="2">
        <v>62</v>
      </c>
      <c r="D17" s="3" t="s">
        <v>15</v>
      </c>
      <c r="E17" s="2" t="s">
        <v>8</v>
      </c>
      <c r="F17">
        <v>0.77</v>
      </c>
      <c r="G17">
        <v>0.35</v>
      </c>
      <c r="H17" s="9">
        <v>0.56000000000000005</v>
      </c>
      <c r="I17">
        <v>1.02</v>
      </c>
      <c r="J17">
        <v>0.59</v>
      </c>
      <c r="K17" s="9">
        <v>0.80500000000000005</v>
      </c>
      <c r="L17" t="s">
        <v>399</v>
      </c>
    </row>
    <row r="18" spans="1:12" x14ac:dyDescent="0.35">
      <c r="A18" s="2" t="s">
        <v>5</v>
      </c>
      <c r="B18" s="2" t="s">
        <v>130</v>
      </c>
      <c r="C18" s="2">
        <v>8</v>
      </c>
      <c r="D18" s="3" t="s">
        <v>131</v>
      </c>
      <c r="E18" s="2" t="s">
        <v>92</v>
      </c>
      <c r="F18">
        <v>0.8</v>
      </c>
      <c r="G18">
        <v>0.97</v>
      </c>
      <c r="H18" s="9">
        <v>0.88500000000000001</v>
      </c>
      <c r="I18">
        <v>1.0599999999999998</v>
      </c>
      <c r="J18">
        <v>1.04</v>
      </c>
      <c r="K18" s="9">
        <v>1.05</v>
      </c>
      <c r="L18" t="s">
        <v>399</v>
      </c>
    </row>
    <row r="19" spans="1:12" x14ac:dyDescent="0.35">
      <c r="A19" s="2" t="s">
        <v>5</v>
      </c>
      <c r="B19" s="2" t="s">
        <v>239</v>
      </c>
      <c r="C19" s="2">
        <v>1.2</v>
      </c>
      <c r="D19" s="3" t="s">
        <v>240</v>
      </c>
      <c r="E19" s="2" t="s">
        <v>241</v>
      </c>
      <c r="F19">
        <v>1.02</v>
      </c>
      <c r="G19">
        <v>1.08</v>
      </c>
      <c r="H19" s="9">
        <v>1.05</v>
      </c>
      <c r="I19">
        <v>0.9</v>
      </c>
      <c r="J19">
        <v>0.91</v>
      </c>
      <c r="K19" s="9">
        <v>0.90500000000000003</v>
      </c>
      <c r="L19" t="s">
        <v>398</v>
      </c>
    </row>
    <row r="20" spans="1:12" x14ac:dyDescent="0.35">
      <c r="A20" s="2" t="s">
        <v>5</v>
      </c>
      <c r="B20" s="2" t="s">
        <v>334</v>
      </c>
      <c r="C20" s="2">
        <v>25</v>
      </c>
      <c r="D20" s="3" t="s">
        <v>335</v>
      </c>
      <c r="E20" s="2" t="s">
        <v>324</v>
      </c>
      <c r="F20">
        <v>0.96000000000000008</v>
      </c>
      <c r="G20">
        <v>0.92</v>
      </c>
      <c r="H20" s="9">
        <v>0.94</v>
      </c>
      <c r="I20">
        <v>1.17</v>
      </c>
      <c r="J20">
        <v>0.99</v>
      </c>
      <c r="K20" s="9">
        <v>1.08</v>
      </c>
      <c r="L20" t="s">
        <v>398</v>
      </c>
    </row>
    <row r="21" spans="1:12" x14ac:dyDescent="0.35">
      <c r="A21" s="2" t="s">
        <v>5</v>
      </c>
      <c r="B21" s="2" t="s">
        <v>120</v>
      </c>
      <c r="C21" s="2">
        <v>15</v>
      </c>
      <c r="D21" s="3" t="s">
        <v>121</v>
      </c>
      <c r="E21" s="2" t="s">
        <v>92</v>
      </c>
      <c r="F21">
        <v>1.04</v>
      </c>
      <c r="G21">
        <v>1.08</v>
      </c>
      <c r="H21" s="9">
        <v>1.06</v>
      </c>
      <c r="I21">
        <v>0.99</v>
      </c>
      <c r="J21">
        <v>1.04</v>
      </c>
      <c r="K21" s="9">
        <v>1.0149999999999999</v>
      </c>
      <c r="L21" t="s">
        <v>398</v>
      </c>
    </row>
    <row r="22" spans="1:12" ht="31" x14ac:dyDescent="0.35">
      <c r="A22" s="2" t="s">
        <v>5</v>
      </c>
      <c r="B22" s="2" t="s">
        <v>265</v>
      </c>
      <c r="C22" s="2">
        <v>14.3</v>
      </c>
      <c r="D22" s="3" t="s">
        <v>266</v>
      </c>
      <c r="E22" s="2" t="s">
        <v>267</v>
      </c>
      <c r="F22">
        <v>1.06</v>
      </c>
      <c r="G22">
        <v>1.07</v>
      </c>
      <c r="H22" s="9">
        <v>1.0649999999999999</v>
      </c>
      <c r="I22">
        <v>0.62</v>
      </c>
      <c r="J22">
        <v>0.99</v>
      </c>
      <c r="K22" s="9">
        <v>0.80500000000000005</v>
      </c>
      <c r="L22" t="s">
        <v>400</v>
      </c>
    </row>
    <row r="23" spans="1:12" x14ac:dyDescent="0.35">
      <c r="A23" s="2" t="s">
        <v>5</v>
      </c>
      <c r="B23" s="2" t="s">
        <v>16</v>
      </c>
      <c r="C23" s="2">
        <v>50</v>
      </c>
      <c r="D23" s="3" t="s">
        <v>17</v>
      </c>
      <c r="E23" s="2" t="s">
        <v>8</v>
      </c>
      <c r="F23">
        <v>1.1000000000000001</v>
      </c>
      <c r="G23">
        <v>0.85</v>
      </c>
      <c r="H23" s="9">
        <v>0.97499999999999998</v>
      </c>
      <c r="I23">
        <v>0.97</v>
      </c>
      <c r="J23">
        <v>1.04</v>
      </c>
      <c r="K23" s="9">
        <v>1.0049999999999999</v>
      </c>
      <c r="L23" t="s">
        <v>398</v>
      </c>
    </row>
    <row r="24" spans="1:12" x14ac:dyDescent="0.35">
      <c r="A24" s="2" t="s">
        <v>5</v>
      </c>
      <c r="B24" s="2" t="s">
        <v>24</v>
      </c>
      <c r="C24" s="2">
        <v>17</v>
      </c>
      <c r="D24" s="3" t="s">
        <v>19</v>
      </c>
      <c r="E24" s="2" t="s">
        <v>8</v>
      </c>
      <c r="F24">
        <v>0.96000000000000008</v>
      </c>
      <c r="G24">
        <v>1.1000000000000001</v>
      </c>
      <c r="H24" s="9">
        <v>1.03</v>
      </c>
      <c r="I24">
        <v>1.0699999999999998</v>
      </c>
      <c r="J24">
        <v>0.95</v>
      </c>
      <c r="K24" s="9">
        <v>1.01</v>
      </c>
      <c r="L24" t="s">
        <v>398</v>
      </c>
    </row>
    <row r="25" spans="1:12" x14ac:dyDescent="0.35">
      <c r="A25" s="2" t="s">
        <v>5</v>
      </c>
      <c r="B25" s="2" t="s">
        <v>285</v>
      </c>
      <c r="C25" s="2">
        <v>24</v>
      </c>
      <c r="D25" s="3" t="s">
        <v>286</v>
      </c>
      <c r="E25" s="2" t="s">
        <v>284</v>
      </c>
      <c r="F25">
        <v>0.94000000000000006</v>
      </c>
      <c r="G25">
        <v>1.1399999999999999</v>
      </c>
      <c r="H25" s="9">
        <v>1.04</v>
      </c>
      <c r="I25">
        <v>0.86</v>
      </c>
      <c r="J25">
        <v>0.92</v>
      </c>
      <c r="K25" s="9">
        <v>0.89</v>
      </c>
      <c r="L25" t="s">
        <v>400</v>
      </c>
    </row>
    <row r="26" spans="1:12" x14ac:dyDescent="0.35">
      <c r="A26" s="2" t="s">
        <v>5</v>
      </c>
      <c r="B26" s="2" t="s">
        <v>315</v>
      </c>
      <c r="C26" s="2">
        <v>1</v>
      </c>
      <c r="D26" s="3" t="s">
        <v>316</v>
      </c>
      <c r="E26" s="2" t="s">
        <v>317</v>
      </c>
      <c r="F26">
        <v>1.02</v>
      </c>
      <c r="G26">
        <v>1.08</v>
      </c>
      <c r="H26" s="9">
        <v>1.05</v>
      </c>
      <c r="I26">
        <v>0.86</v>
      </c>
      <c r="J26">
        <v>1</v>
      </c>
      <c r="K26" s="9">
        <v>0.93</v>
      </c>
      <c r="L26" t="s">
        <v>398</v>
      </c>
    </row>
    <row r="27" spans="1:12" x14ac:dyDescent="0.35">
      <c r="A27" s="2" t="s">
        <v>5</v>
      </c>
      <c r="B27" s="2" t="s">
        <v>307</v>
      </c>
      <c r="C27" s="2">
        <v>70</v>
      </c>
      <c r="D27" s="3" t="s">
        <v>308</v>
      </c>
      <c r="E27" s="2" t="s">
        <v>306</v>
      </c>
      <c r="F27">
        <v>1.0399999999999998</v>
      </c>
      <c r="G27">
        <v>1.05</v>
      </c>
      <c r="H27" s="9">
        <v>1.0449999999999999</v>
      </c>
      <c r="I27">
        <v>0.95000000000000007</v>
      </c>
      <c r="J27">
        <v>1.03</v>
      </c>
      <c r="K27" s="9">
        <v>0.99</v>
      </c>
      <c r="L27" t="s">
        <v>398</v>
      </c>
    </row>
    <row r="28" spans="1:12" ht="31" x14ac:dyDescent="0.35">
      <c r="A28" s="2" t="s">
        <v>5</v>
      </c>
      <c r="B28" s="2" t="s">
        <v>237</v>
      </c>
      <c r="C28" s="2">
        <v>1</v>
      </c>
      <c r="D28" s="3" t="s">
        <v>238</v>
      </c>
      <c r="E28" s="2" t="s">
        <v>236</v>
      </c>
      <c r="F28">
        <v>1.06</v>
      </c>
      <c r="G28">
        <v>0.97</v>
      </c>
      <c r="H28" s="9">
        <v>1.0149999999999999</v>
      </c>
      <c r="I28">
        <v>0.89</v>
      </c>
      <c r="J28">
        <v>0.87</v>
      </c>
      <c r="K28" s="9">
        <v>0.88</v>
      </c>
      <c r="L28" t="s">
        <v>400</v>
      </c>
    </row>
    <row r="29" spans="1:12" ht="31" x14ac:dyDescent="0.35">
      <c r="A29" s="2" t="s">
        <v>5</v>
      </c>
      <c r="B29" s="2" t="s">
        <v>270</v>
      </c>
      <c r="C29" s="2">
        <v>5.2</v>
      </c>
      <c r="D29" s="3" t="s">
        <v>271</v>
      </c>
      <c r="E29" s="2" t="s">
        <v>267</v>
      </c>
      <c r="F29">
        <v>1</v>
      </c>
      <c r="G29">
        <v>0.77</v>
      </c>
      <c r="H29" s="9">
        <v>0.88500000000000001</v>
      </c>
      <c r="I29">
        <v>1</v>
      </c>
      <c r="J29">
        <v>1.07</v>
      </c>
      <c r="K29" s="9">
        <v>1.0349999999999999</v>
      </c>
      <c r="L29" t="s">
        <v>399</v>
      </c>
    </row>
    <row r="30" spans="1:12" x14ac:dyDescent="0.35">
      <c r="A30" s="2" t="s">
        <v>5</v>
      </c>
      <c r="B30" s="2" t="s">
        <v>35</v>
      </c>
      <c r="C30" s="2">
        <v>1</v>
      </c>
      <c r="D30" s="3" t="s">
        <v>36</v>
      </c>
      <c r="E30" s="2" t="s">
        <v>8</v>
      </c>
      <c r="F30">
        <v>1.1099999999999999</v>
      </c>
      <c r="G30">
        <v>0.96000000000000008</v>
      </c>
      <c r="H30" s="9">
        <v>1.0349999999999999</v>
      </c>
      <c r="I30">
        <v>0.82</v>
      </c>
      <c r="J30">
        <v>0.91</v>
      </c>
      <c r="K30" s="9">
        <v>0.86499999999999999</v>
      </c>
      <c r="L30" t="s">
        <v>400</v>
      </c>
    </row>
    <row r="31" spans="1:12" x14ac:dyDescent="0.35">
      <c r="A31" s="2" t="s">
        <v>5</v>
      </c>
      <c r="B31" s="2" t="s">
        <v>114</v>
      </c>
      <c r="C31" s="2">
        <v>2</v>
      </c>
      <c r="D31" s="3" t="s">
        <v>115</v>
      </c>
      <c r="E31" s="2" t="s">
        <v>92</v>
      </c>
      <c r="F31">
        <v>1.1399999999999999</v>
      </c>
      <c r="G31">
        <v>1.1000000000000001</v>
      </c>
      <c r="H31" s="9">
        <v>1.1200000000000001</v>
      </c>
      <c r="I31">
        <v>1</v>
      </c>
      <c r="J31">
        <v>0.99</v>
      </c>
      <c r="K31" s="9">
        <v>0.995</v>
      </c>
      <c r="L31" t="s">
        <v>398</v>
      </c>
    </row>
    <row r="32" spans="1:12" x14ac:dyDescent="0.35">
      <c r="A32" s="2" t="s">
        <v>5</v>
      </c>
      <c r="B32" s="2" t="s">
        <v>42</v>
      </c>
      <c r="C32" s="2">
        <v>10</v>
      </c>
      <c r="D32" s="3" t="s">
        <v>43</v>
      </c>
      <c r="E32" s="2" t="s">
        <v>8</v>
      </c>
      <c r="F32">
        <v>0.91</v>
      </c>
      <c r="G32">
        <v>1.04</v>
      </c>
      <c r="H32" s="9">
        <v>0.97499999999999998</v>
      </c>
      <c r="I32">
        <v>1.0399999999999998</v>
      </c>
      <c r="J32">
        <v>1.06</v>
      </c>
      <c r="K32" s="9">
        <v>1.05</v>
      </c>
      <c r="L32" t="s">
        <v>398</v>
      </c>
    </row>
    <row r="33" spans="1:12" x14ac:dyDescent="0.35">
      <c r="A33" s="2" t="s">
        <v>5</v>
      </c>
      <c r="B33" s="2" t="s">
        <v>112</v>
      </c>
      <c r="C33" s="2">
        <v>13.3</v>
      </c>
      <c r="D33" s="3" t="s">
        <v>113</v>
      </c>
      <c r="E33" s="2" t="s">
        <v>92</v>
      </c>
      <c r="F33">
        <v>1.01</v>
      </c>
      <c r="G33">
        <v>0.77</v>
      </c>
      <c r="H33" s="9">
        <v>0.89</v>
      </c>
      <c r="I33">
        <v>0.82</v>
      </c>
      <c r="J33">
        <v>1.0299999999999998</v>
      </c>
      <c r="K33" s="9">
        <v>0.92500000000000004</v>
      </c>
      <c r="L33" t="s">
        <v>399</v>
      </c>
    </row>
    <row r="34" spans="1:12" x14ac:dyDescent="0.35">
      <c r="A34" s="2" t="s">
        <v>5</v>
      </c>
      <c r="B34" s="2" t="s">
        <v>9</v>
      </c>
      <c r="C34" s="2">
        <v>42</v>
      </c>
      <c r="D34" s="4" t="s">
        <v>10</v>
      </c>
      <c r="E34" s="2" t="s">
        <v>8</v>
      </c>
      <c r="F34">
        <v>0.95</v>
      </c>
      <c r="G34">
        <v>1.08</v>
      </c>
      <c r="H34" s="9">
        <v>1.0149999999999999</v>
      </c>
      <c r="I34">
        <v>0.49</v>
      </c>
      <c r="J34">
        <v>0.91</v>
      </c>
      <c r="K34" s="9">
        <v>0.7</v>
      </c>
      <c r="L34" t="s">
        <v>400</v>
      </c>
    </row>
    <row r="35" spans="1:12" x14ac:dyDescent="0.35">
      <c r="A35" s="2" t="s">
        <v>5</v>
      </c>
      <c r="B35" s="2" t="s">
        <v>211</v>
      </c>
      <c r="C35" s="2">
        <v>30</v>
      </c>
      <c r="D35" s="3" t="s">
        <v>212</v>
      </c>
      <c r="E35" s="2" t="s">
        <v>213</v>
      </c>
      <c r="F35">
        <v>0.99</v>
      </c>
      <c r="G35">
        <v>1.04</v>
      </c>
      <c r="H35" s="9">
        <v>1.0149999999999999</v>
      </c>
      <c r="I35">
        <v>1.0900000000000001</v>
      </c>
      <c r="J35">
        <v>0.99</v>
      </c>
      <c r="K35" s="9">
        <v>1.04</v>
      </c>
      <c r="L35" t="s">
        <v>398</v>
      </c>
    </row>
    <row r="36" spans="1:12" x14ac:dyDescent="0.35">
      <c r="A36" s="2" t="s">
        <v>5</v>
      </c>
      <c r="B36" s="2" t="s">
        <v>95</v>
      </c>
      <c r="C36" s="2">
        <v>42</v>
      </c>
      <c r="D36" s="3" t="s">
        <v>96</v>
      </c>
      <c r="E36" s="2" t="s">
        <v>92</v>
      </c>
      <c r="F36">
        <v>0.8</v>
      </c>
      <c r="G36">
        <v>0.95000000000000007</v>
      </c>
      <c r="H36" s="9">
        <v>0.875</v>
      </c>
      <c r="I36">
        <v>0.98</v>
      </c>
      <c r="J36">
        <v>1.01</v>
      </c>
      <c r="K36" s="9">
        <v>0.995</v>
      </c>
      <c r="L36" t="s">
        <v>399</v>
      </c>
    </row>
    <row r="37" spans="1:12" x14ac:dyDescent="0.35">
      <c r="A37" s="2" t="s">
        <v>5</v>
      </c>
      <c r="B37" s="2" t="s">
        <v>132</v>
      </c>
      <c r="C37" s="2">
        <v>3.2</v>
      </c>
      <c r="D37" s="3" t="s">
        <v>133</v>
      </c>
      <c r="E37" s="2" t="s">
        <v>92</v>
      </c>
      <c r="F37">
        <v>0.87</v>
      </c>
      <c r="G37">
        <v>0.99</v>
      </c>
      <c r="H37" s="9">
        <v>0.93</v>
      </c>
      <c r="I37">
        <v>0.99</v>
      </c>
      <c r="J37">
        <v>1.01</v>
      </c>
      <c r="K37" s="9">
        <v>1</v>
      </c>
      <c r="L37" t="s">
        <v>398</v>
      </c>
    </row>
    <row r="38" spans="1:12" x14ac:dyDescent="0.35">
      <c r="A38" s="2" t="s">
        <v>5</v>
      </c>
      <c r="B38" s="2" t="s">
        <v>124</v>
      </c>
      <c r="C38" s="2">
        <v>190</v>
      </c>
      <c r="D38" s="3" t="s">
        <v>125</v>
      </c>
      <c r="E38" s="2" t="s">
        <v>92</v>
      </c>
      <c r="F38">
        <v>1.0499999999999998</v>
      </c>
      <c r="G38">
        <v>0.67</v>
      </c>
      <c r="H38" s="9">
        <v>0.86</v>
      </c>
      <c r="I38">
        <v>1.02</v>
      </c>
      <c r="J38">
        <v>0.84</v>
      </c>
      <c r="K38" s="9">
        <v>0.93</v>
      </c>
      <c r="L38" t="s">
        <v>399</v>
      </c>
    </row>
    <row r="39" spans="1:12" x14ac:dyDescent="0.35">
      <c r="A39" s="2" t="s">
        <v>5</v>
      </c>
      <c r="B39" s="2" t="s">
        <v>107</v>
      </c>
      <c r="C39" s="2">
        <v>2</v>
      </c>
      <c r="D39" s="3" t="s">
        <v>108</v>
      </c>
      <c r="E39" s="2" t="s">
        <v>92</v>
      </c>
      <c r="F39">
        <v>0.96</v>
      </c>
      <c r="G39">
        <v>1.02</v>
      </c>
      <c r="H39" s="9">
        <v>0.99</v>
      </c>
      <c r="I39">
        <v>1.1000000000000001</v>
      </c>
      <c r="J39">
        <v>1.06</v>
      </c>
      <c r="K39" s="9">
        <v>1.08</v>
      </c>
      <c r="L39" t="s">
        <v>398</v>
      </c>
    </row>
    <row r="40" spans="1:12" x14ac:dyDescent="0.35">
      <c r="A40" s="2" t="s">
        <v>5</v>
      </c>
      <c r="B40" s="2" t="s">
        <v>103</v>
      </c>
      <c r="C40" s="2">
        <v>500</v>
      </c>
      <c r="D40" s="3" t="s">
        <v>104</v>
      </c>
      <c r="E40" s="2" t="s">
        <v>92</v>
      </c>
      <c r="F40">
        <v>0.95</v>
      </c>
      <c r="G40">
        <v>1.06</v>
      </c>
      <c r="H40" s="9">
        <v>1.0049999999999999</v>
      </c>
      <c r="I40">
        <v>1.1000000000000001</v>
      </c>
      <c r="J40">
        <v>0.91</v>
      </c>
      <c r="K40" s="9">
        <v>1.0049999999999999</v>
      </c>
      <c r="L40" t="s">
        <v>398</v>
      </c>
    </row>
    <row r="41" spans="1:12" ht="93" x14ac:dyDescent="0.35">
      <c r="A41" s="2" t="s">
        <v>5</v>
      </c>
      <c r="B41" s="2" t="s">
        <v>231</v>
      </c>
      <c r="C41" s="2">
        <v>600</v>
      </c>
      <c r="D41" s="3" t="s">
        <v>232</v>
      </c>
      <c r="E41" s="2" t="s">
        <v>233</v>
      </c>
      <c r="F41">
        <v>1.1299999999999999</v>
      </c>
      <c r="G41">
        <v>1.0399999999999998</v>
      </c>
      <c r="H41" s="9">
        <v>1.085</v>
      </c>
      <c r="I41">
        <v>0.95000000000000007</v>
      </c>
      <c r="J41">
        <v>1.01</v>
      </c>
      <c r="K41" s="9">
        <v>0.98</v>
      </c>
      <c r="L41" t="s">
        <v>398</v>
      </c>
    </row>
    <row r="42" spans="1:12" ht="46.5" x14ac:dyDescent="0.35">
      <c r="A42" s="2" t="s">
        <v>5</v>
      </c>
      <c r="B42" s="2" t="s">
        <v>256</v>
      </c>
      <c r="C42" s="2">
        <v>34</v>
      </c>
      <c r="D42" s="3" t="s">
        <v>257</v>
      </c>
      <c r="E42" s="2" t="s">
        <v>258</v>
      </c>
      <c r="F42">
        <v>0.96000000000000008</v>
      </c>
      <c r="G42">
        <v>0.9</v>
      </c>
      <c r="H42" s="9">
        <v>0.93</v>
      </c>
      <c r="I42">
        <v>1.02</v>
      </c>
      <c r="J42">
        <v>1.05</v>
      </c>
      <c r="K42" s="9">
        <v>1.0349999999999999</v>
      </c>
      <c r="L42" t="s">
        <v>398</v>
      </c>
    </row>
    <row r="43" spans="1:12" x14ac:dyDescent="0.35">
      <c r="A43" s="2" t="s">
        <v>5</v>
      </c>
      <c r="B43" s="2" t="s">
        <v>138</v>
      </c>
      <c r="C43" s="2">
        <v>50</v>
      </c>
      <c r="D43" s="3" t="s">
        <v>139</v>
      </c>
      <c r="E43" s="2" t="s">
        <v>92</v>
      </c>
      <c r="F43">
        <v>0.84</v>
      </c>
      <c r="G43">
        <v>1.04</v>
      </c>
      <c r="H43" s="9">
        <v>0.94</v>
      </c>
      <c r="I43">
        <v>1.0399999999999998</v>
      </c>
      <c r="J43">
        <v>1</v>
      </c>
      <c r="K43" s="9">
        <v>1.02</v>
      </c>
      <c r="L43" t="s">
        <v>398</v>
      </c>
    </row>
    <row r="44" spans="1:12" x14ac:dyDescent="0.35">
      <c r="A44" s="2" t="s">
        <v>5</v>
      </c>
      <c r="B44" s="2" t="s">
        <v>217</v>
      </c>
      <c r="C44" s="2">
        <v>11</v>
      </c>
      <c r="D44" s="3" t="s">
        <v>218</v>
      </c>
      <c r="E44" s="2" t="s">
        <v>219</v>
      </c>
      <c r="F44">
        <v>0.92</v>
      </c>
      <c r="G44">
        <v>1.02</v>
      </c>
      <c r="H44" s="9">
        <v>0.97</v>
      </c>
      <c r="I44">
        <v>1.1299999999999999</v>
      </c>
      <c r="J44">
        <v>0.91</v>
      </c>
      <c r="K44" s="9">
        <v>1.02</v>
      </c>
      <c r="L44" t="s">
        <v>398</v>
      </c>
    </row>
    <row r="45" spans="1:12" x14ac:dyDescent="0.35">
      <c r="A45" s="2" t="s">
        <v>5</v>
      </c>
      <c r="B45" s="2" t="s">
        <v>283</v>
      </c>
      <c r="C45" s="2">
        <v>0.2</v>
      </c>
      <c r="D45" s="3" t="s">
        <v>76</v>
      </c>
      <c r="E45" s="2" t="s">
        <v>284</v>
      </c>
      <c r="F45">
        <v>1.0799999999999998</v>
      </c>
      <c r="G45">
        <v>1.31</v>
      </c>
      <c r="H45" s="9">
        <v>1.1950000000000001</v>
      </c>
      <c r="I45">
        <v>0.89</v>
      </c>
      <c r="J45">
        <v>1.02</v>
      </c>
      <c r="K45" s="9">
        <v>0.95499999999999996</v>
      </c>
      <c r="L45" t="s">
        <v>398</v>
      </c>
    </row>
    <row r="46" spans="1:12" x14ac:dyDescent="0.35">
      <c r="A46" s="2" t="s">
        <v>5</v>
      </c>
      <c r="B46" s="2" t="s">
        <v>46</v>
      </c>
      <c r="C46" s="2">
        <v>66</v>
      </c>
      <c r="D46" s="3" t="s">
        <v>47</v>
      </c>
      <c r="E46" s="2" t="s">
        <v>8</v>
      </c>
      <c r="F46">
        <v>0.89</v>
      </c>
      <c r="G46">
        <v>1.0599999999999998</v>
      </c>
      <c r="H46" s="9">
        <v>0.97499999999999998</v>
      </c>
      <c r="I46">
        <v>1.02</v>
      </c>
      <c r="J46">
        <v>0.94000000000000006</v>
      </c>
      <c r="K46" s="9">
        <v>0.98</v>
      </c>
      <c r="L46" t="s">
        <v>398</v>
      </c>
    </row>
    <row r="47" spans="1:12" x14ac:dyDescent="0.35">
      <c r="A47" s="2" t="s">
        <v>5</v>
      </c>
      <c r="B47" s="16" t="s">
        <v>329</v>
      </c>
      <c r="C47" s="2">
        <v>3</v>
      </c>
      <c r="D47" s="3" t="s">
        <v>39</v>
      </c>
      <c r="E47" s="2" t="s">
        <v>324</v>
      </c>
      <c r="F47">
        <v>1.03</v>
      </c>
      <c r="G47">
        <v>1.0299999999999998</v>
      </c>
      <c r="H47" s="9">
        <v>1.03</v>
      </c>
      <c r="I47">
        <v>1.02</v>
      </c>
      <c r="J47">
        <v>0.96000000000000008</v>
      </c>
      <c r="K47" s="9">
        <v>0.99</v>
      </c>
      <c r="L47" t="s">
        <v>398</v>
      </c>
    </row>
    <row r="48" spans="1:12" x14ac:dyDescent="0.35">
      <c r="A48" s="2" t="s">
        <v>5</v>
      </c>
      <c r="B48" s="16" t="s">
        <v>366</v>
      </c>
      <c r="C48" s="2">
        <v>540</v>
      </c>
      <c r="D48" s="3" t="s">
        <v>367</v>
      </c>
      <c r="E48" s="2" t="s">
        <v>368</v>
      </c>
      <c r="F48">
        <v>0.91</v>
      </c>
      <c r="G48">
        <v>0.87</v>
      </c>
      <c r="H48" s="9">
        <v>0.89</v>
      </c>
      <c r="I48">
        <v>1.0899999999999999</v>
      </c>
      <c r="J48">
        <v>0.99</v>
      </c>
      <c r="K48" s="9">
        <v>1.04</v>
      </c>
      <c r="L48" t="s">
        <v>399</v>
      </c>
    </row>
    <row r="49" spans="1:12" x14ac:dyDescent="0.35">
      <c r="A49" s="2" t="s">
        <v>5</v>
      </c>
      <c r="B49" s="16" t="s">
        <v>325</v>
      </c>
      <c r="C49" s="2">
        <v>65</v>
      </c>
      <c r="D49" s="3" t="s">
        <v>326</v>
      </c>
      <c r="E49" s="2" t="s">
        <v>324</v>
      </c>
      <c r="F49">
        <v>1.0699999999999998</v>
      </c>
      <c r="G49">
        <v>0.9</v>
      </c>
      <c r="H49" s="9">
        <v>0.98499999999999999</v>
      </c>
      <c r="I49">
        <v>0.96000000000000008</v>
      </c>
      <c r="J49">
        <v>1.03</v>
      </c>
      <c r="K49" s="9">
        <v>0.995</v>
      </c>
      <c r="L49" t="s">
        <v>398</v>
      </c>
    </row>
    <row r="50" spans="1:12" x14ac:dyDescent="0.35">
      <c r="A50" s="2" t="s">
        <v>5</v>
      </c>
      <c r="B50" s="16" t="s">
        <v>304</v>
      </c>
      <c r="C50" s="2">
        <v>2.5</v>
      </c>
      <c r="D50" s="3" t="s">
        <v>305</v>
      </c>
      <c r="E50" s="2" t="s">
        <v>306</v>
      </c>
      <c r="F50">
        <v>0.81</v>
      </c>
      <c r="G50">
        <v>0.5</v>
      </c>
      <c r="H50" s="9">
        <v>0.65500000000000003</v>
      </c>
      <c r="I50">
        <v>1.02</v>
      </c>
      <c r="J50">
        <v>0.94</v>
      </c>
      <c r="K50" s="9">
        <v>0.98</v>
      </c>
      <c r="L50" t="s">
        <v>399</v>
      </c>
    </row>
    <row r="51" spans="1:12" x14ac:dyDescent="0.35">
      <c r="A51" s="2" t="s">
        <v>5</v>
      </c>
      <c r="B51" s="16" t="s">
        <v>373</v>
      </c>
      <c r="C51" s="2">
        <v>20</v>
      </c>
      <c r="D51" s="3" t="s">
        <v>374</v>
      </c>
      <c r="E51" s="2" t="s">
        <v>368</v>
      </c>
      <c r="F51">
        <v>1.0699999999999998</v>
      </c>
      <c r="G51">
        <v>1.0899999999999999</v>
      </c>
      <c r="H51" s="9">
        <v>1.08</v>
      </c>
      <c r="I51">
        <v>1.18</v>
      </c>
      <c r="J51">
        <v>0.82000000000000006</v>
      </c>
      <c r="K51" s="9">
        <v>1</v>
      </c>
      <c r="L51" t="s">
        <v>398</v>
      </c>
    </row>
    <row r="52" spans="1:12" x14ac:dyDescent="0.35">
      <c r="A52" s="2" t="s">
        <v>5</v>
      </c>
      <c r="B52" s="16" t="s">
        <v>20</v>
      </c>
      <c r="C52" s="2">
        <v>6</v>
      </c>
      <c r="D52" s="3" t="s">
        <v>21</v>
      </c>
      <c r="E52" s="2" t="s">
        <v>8</v>
      </c>
      <c r="F52">
        <v>0.95</v>
      </c>
      <c r="G52">
        <v>0.78</v>
      </c>
      <c r="H52" s="9">
        <v>0.86499999999999999</v>
      </c>
      <c r="I52">
        <v>1.05</v>
      </c>
      <c r="J52">
        <v>1.02</v>
      </c>
      <c r="K52" s="9">
        <v>1.0349999999999999</v>
      </c>
      <c r="L52" t="s">
        <v>399</v>
      </c>
    </row>
    <row r="53" spans="1:12" x14ac:dyDescent="0.35">
      <c r="A53" s="2" t="s">
        <v>5</v>
      </c>
      <c r="B53" s="16" t="s">
        <v>40</v>
      </c>
      <c r="C53" s="2">
        <v>35</v>
      </c>
      <c r="D53" s="3" t="s">
        <v>41</v>
      </c>
      <c r="E53" s="2" t="s">
        <v>8</v>
      </c>
      <c r="F53">
        <v>0.97000000000000008</v>
      </c>
      <c r="G53">
        <v>0.96</v>
      </c>
      <c r="H53" s="9">
        <v>0.96499999999999997</v>
      </c>
      <c r="I53">
        <v>1.1599999999999999</v>
      </c>
      <c r="J53">
        <v>1.03</v>
      </c>
      <c r="K53" s="9">
        <v>1.095</v>
      </c>
      <c r="L53" t="s">
        <v>398</v>
      </c>
    </row>
    <row r="54" spans="1:12" x14ac:dyDescent="0.35">
      <c r="A54" s="2" t="s">
        <v>5</v>
      </c>
      <c r="B54" s="16" t="s">
        <v>25</v>
      </c>
      <c r="C54" s="2">
        <v>6</v>
      </c>
      <c r="D54" s="3" t="s">
        <v>26</v>
      </c>
      <c r="E54" s="2" t="s">
        <v>8</v>
      </c>
      <c r="F54">
        <v>0.88</v>
      </c>
      <c r="G54">
        <v>1.04</v>
      </c>
      <c r="H54" s="9">
        <v>0.96</v>
      </c>
      <c r="I54">
        <v>1.0599999999999998</v>
      </c>
      <c r="J54">
        <v>0.79</v>
      </c>
      <c r="K54" s="9">
        <v>0.92500000000000004</v>
      </c>
      <c r="L54" t="s">
        <v>398</v>
      </c>
    </row>
    <row r="55" spans="1:12" x14ac:dyDescent="0.35">
      <c r="A55" s="2" t="s">
        <v>5</v>
      </c>
      <c r="B55" s="16" t="s">
        <v>391</v>
      </c>
      <c r="C55" s="2">
        <v>10</v>
      </c>
      <c r="D55" s="3" t="s">
        <v>102</v>
      </c>
      <c r="E55" s="2" t="s">
        <v>392</v>
      </c>
      <c r="F55">
        <v>1.1000000000000001</v>
      </c>
      <c r="G55">
        <v>1.04</v>
      </c>
      <c r="H55" s="9">
        <v>1.07</v>
      </c>
      <c r="I55">
        <v>0.94</v>
      </c>
      <c r="J55">
        <v>1</v>
      </c>
      <c r="K55" s="9">
        <v>0.97</v>
      </c>
      <c r="L55" t="s">
        <v>398</v>
      </c>
    </row>
    <row r="56" spans="1:12" x14ac:dyDescent="0.35">
      <c r="A56" s="2" t="s">
        <v>5</v>
      </c>
      <c r="B56" s="16" t="s">
        <v>220</v>
      </c>
      <c r="C56" s="2">
        <v>16</v>
      </c>
      <c r="D56" s="3" t="s">
        <v>221</v>
      </c>
      <c r="E56" s="2" t="s">
        <v>219</v>
      </c>
      <c r="F56">
        <v>1.0299999999999998</v>
      </c>
      <c r="G56">
        <v>0.91</v>
      </c>
      <c r="H56" s="9">
        <v>0.97</v>
      </c>
      <c r="I56">
        <v>1.18</v>
      </c>
      <c r="J56">
        <v>0.98</v>
      </c>
      <c r="K56" s="9">
        <v>1.08</v>
      </c>
      <c r="L56" t="s">
        <v>398</v>
      </c>
    </row>
    <row r="57" spans="1:12" x14ac:dyDescent="0.35">
      <c r="A57" s="2" t="s">
        <v>5</v>
      </c>
      <c r="B57" s="16" t="s">
        <v>299</v>
      </c>
      <c r="C57" s="2">
        <v>146</v>
      </c>
      <c r="D57" s="3" t="s">
        <v>300</v>
      </c>
      <c r="E57" s="2" t="s">
        <v>301</v>
      </c>
      <c r="F57">
        <v>0.81</v>
      </c>
      <c r="G57">
        <v>0.66</v>
      </c>
      <c r="H57" s="9">
        <v>0.74</v>
      </c>
      <c r="I57">
        <v>1</v>
      </c>
      <c r="J57">
        <v>1.0699999999999998</v>
      </c>
      <c r="K57" s="9">
        <v>1.04</v>
      </c>
      <c r="L57" t="s">
        <v>399</v>
      </c>
    </row>
    <row r="58" spans="1:12" x14ac:dyDescent="0.35">
      <c r="A58" s="2" t="s">
        <v>5</v>
      </c>
      <c r="B58" s="16" t="s">
        <v>101</v>
      </c>
      <c r="C58" s="2">
        <v>25</v>
      </c>
      <c r="D58" s="3" t="s">
        <v>102</v>
      </c>
      <c r="E58" s="2" t="s">
        <v>92</v>
      </c>
      <c r="F58">
        <v>1.01</v>
      </c>
      <c r="G58">
        <v>1.01</v>
      </c>
      <c r="H58" s="9">
        <v>1.01</v>
      </c>
      <c r="I58">
        <v>1.01</v>
      </c>
      <c r="J58">
        <v>0.99</v>
      </c>
      <c r="K58" s="9">
        <v>1</v>
      </c>
      <c r="L58" t="s">
        <v>398</v>
      </c>
    </row>
    <row r="59" spans="1:12" x14ac:dyDescent="0.35">
      <c r="A59" s="2" t="s">
        <v>5</v>
      </c>
      <c r="B59" s="16" t="s">
        <v>128</v>
      </c>
      <c r="C59" s="2">
        <v>10</v>
      </c>
      <c r="D59" s="3" t="s">
        <v>129</v>
      </c>
      <c r="E59" s="2" t="s">
        <v>92</v>
      </c>
      <c r="F59">
        <v>1.1199999999999999</v>
      </c>
      <c r="G59">
        <v>1.1599999999999999</v>
      </c>
      <c r="H59" s="9">
        <v>1.1399999999999999</v>
      </c>
      <c r="I59">
        <v>0.76</v>
      </c>
      <c r="J59">
        <v>0.97000000000000008</v>
      </c>
      <c r="K59" s="9">
        <v>0.86499999999999999</v>
      </c>
      <c r="L59" t="s">
        <v>400</v>
      </c>
    </row>
    <row r="60" spans="1:12" x14ac:dyDescent="0.35">
      <c r="A60" s="2" t="s">
        <v>5</v>
      </c>
      <c r="B60" s="16" t="s">
        <v>29</v>
      </c>
      <c r="C60" s="2">
        <v>5</v>
      </c>
      <c r="D60" s="3" t="s">
        <v>30</v>
      </c>
      <c r="E60" s="2" t="s">
        <v>8</v>
      </c>
      <c r="F60">
        <v>1.01</v>
      </c>
      <c r="G60">
        <v>1.0599999999999998</v>
      </c>
      <c r="H60" s="9">
        <v>1.0349999999999999</v>
      </c>
      <c r="I60">
        <v>0.93</v>
      </c>
      <c r="J60">
        <v>0.86</v>
      </c>
      <c r="K60" s="9">
        <v>0.89500000000000002</v>
      </c>
      <c r="L60" t="s">
        <v>400</v>
      </c>
    </row>
    <row r="61" spans="1:12" x14ac:dyDescent="0.35">
      <c r="A61" s="2" t="s">
        <v>5</v>
      </c>
      <c r="B61" s="16" t="s">
        <v>144</v>
      </c>
      <c r="C61" s="2">
        <v>160</v>
      </c>
      <c r="D61" s="3" t="s">
        <v>145</v>
      </c>
      <c r="E61" s="2" t="s">
        <v>92</v>
      </c>
      <c r="F61">
        <v>0.92</v>
      </c>
      <c r="G61">
        <v>0.77</v>
      </c>
      <c r="H61" s="9">
        <v>0.84499999999999997</v>
      </c>
      <c r="I61">
        <v>0.96</v>
      </c>
      <c r="J61">
        <v>1.0899999999999999</v>
      </c>
      <c r="K61" s="9">
        <v>1.0249999999999999</v>
      </c>
      <c r="L61" t="s">
        <v>399</v>
      </c>
    </row>
    <row r="62" spans="1:12" x14ac:dyDescent="0.35">
      <c r="A62" s="2" t="s">
        <v>5</v>
      </c>
      <c r="B62" s="16" t="s">
        <v>22</v>
      </c>
      <c r="C62" s="2">
        <v>0.49</v>
      </c>
      <c r="D62" s="3" t="s">
        <v>23</v>
      </c>
      <c r="E62" s="2" t="s">
        <v>8</v>
      </c>
      <c r="F62">
        <v>0.89</v>
      </c>
      <c r="G62">
        <v>0.76</v>
      </c>
      <c r="H62" s="9">
        <v>0.82499999999999996</v>
      </c>
      <c r="I62">
        <v>1.04</v>
      </c>
      <c r="J62">
        <v>1.01</v>
      </c>
      <c r="K62" s="9">
        <v>1.0249999999999999</v>
      </c>
      <c r="L62" t="s">
        <v>399</v>
      </c>
    </row>
    <row r="63" spans="1:12" x14ac:dyDescent="0.35">
      <c r="A63" s="2" t="s">
        <v>5</v>
      </c>
      <c r="B63" s="16" t="s">
        <v>105</v>
      </c>
      <c r="C63" s="2">
        <v>31</v>
      </c>
      <c r="D63" s="3" t="s">
        <v>106</v>
      </c>
      <c r="E63" s="2" t="s">
        <v>92</v>
      </c>
      <c r="F63">
        <v>1</v>
      </c>
      <c r="G63">
        <v>0.96</v>
      </c>
      <c r="H63" s="9">
        <v>0.98</v>
      </c>
      <c r="I63">
        <v>1.03</v>
      </c>
      <c r="J63">
        <v>1.05</v>
      </c>
      <c r="K63" s="9">
        <v>1.04</v>
      </c>
      <c r="L63" t="s">
        <v>398</v>
      </c>
    </row>
    <row r="64" spans="1:12" x14ac:dyDescent="0.35">
      <c r="A64" s="2" t="s">
        <v>5</v>
      </c>
      <c r="B64" s="16" t="s">
        <v>33</v>
      </c>
      <c r="C64" s="2">
        <v>1.5</v>
      </c>
      <c r="D64" s="3" t="s">
        <v>34</v>
      </c>
      <c r="E64" s="2" t="s">
        <v>8</v>
      </c>
      <c r="F64">
        <v>1.1000000000000001</v>
      </c>
      <c r="G64">
        <v>1.02</v>
      </c>
      <c r="H64" s="9">
        <v>1.06</v>
      </c>
      <c r="I64">
        <v>0.85</v>
      </c>
      <c r="J64">
        <v>0.87</v>
      </c>
      <c r="K64" s="9">
        <v>0.86</v>
      </c>
      <c r="L64" t="s">
        <v>400</v>
      </c>
    </row>
    <row r="65" spans="1:12" x14ac:dyDescent="0.35">
      <c r="A65" s="2" t="s">
        <v>5</v>
      </c>
      <c r="B65" s="16" t="s">
        <v>110</v>
      </c>
      <c r="C65" s="2">
        <v>6</v>
      </c>
      <c r="D65" s="3" t="s">
        <v>111</v>
      </c>
      <c r="E65" s="2" t="s">
        <v>92</v>
      </c>
      <c r="F65">
        <v>1.0399999999999998</v>
      </c>
      <c r="G65">
        <v>1.0900000000000001</v>
      </c>
      <c r="H65" s="9">
        <v>1.0649999999999999</v>
      </c>
      <c r="I65">
        <v>0.9</v>
      </c>
      <c r="J65">
        <v>0.78</v>
      </c>
      <c r="K65" s="9">
        <v>0.84</v>
      </c>
      <c r="L65" t="s">
        <v>400</v>
      </c>
    </row>
    <row r="66" spans="1:12" x14ac:dyDescent="0.35">
      <c r="A66" s="2" t="s">
        <v>5</v>
      </c>
      <c r="B66" s="16" t="s">
        <v>122</v>
      </c>
      <c r="C66" s="2">
        <v>60</v>
      </c>
      <c r="D66" s="3" t="s">
        <v>123</v>
      </c>
      <c r="E66" s="2" t="s">
        <v>92</v>
      </c>
      <c r="F66">
        <v>1.1000000000000001</v>
      </c>
      <c r="G66">
        <v>0.8</v>
      </c>
      <c r="H66" s="9">
        <v>0.95</v>
      </c>
      <c r="I66">
        <v>1.08</v>
      </c>
      <c r="J66">
        <v>1.04</v>
      </c>
      <c r="K66" s="9">
        <v>1.06</v>
      </c>
      <c r="L66" t="s">
        <v>398</v>
      </c>
    </row>
    <row r="67" spans="1:12" x14ac:dyDescent="0.35">
      <c r="A67" s="2" t="s">
        <v>5</v>
      </c>
      <c r="B67" s="16" t="s">
        <v>274</v>
      </c>
      <c r="C67" s="2">
        <v>31</v>
      </c>
      <c r="D67" s="3" t="s">
        <v>275</v>
      </c>
      <c r="E67" s="2" t="s">
        <v>276</v>
      </c>
      <c r="F67">
        <v>1.08</v>
      </c>
      <c r="G67">
        <v>1.0899999999999999</v>
      </c>
      <c r="H67" s="9">
        <v>1.085</v>
      </c>
      <c r="I67">
        <v>0.86</v>
      </c>
      <c r="J67">
        <v>0.98000000000000009</v>
      </c>
      <c r="K67" s="9">
        <v>0.92</v>
      </c>
      <c r="L67" t="s">
        <v>398</v>
      </c>
    </row>
    <row r="68" spans="1:12" ht="31" x14ac:dyDescent="0.35">
      <c r="A68" s="2" t="s">
        <v>5</v>
      </c>
      <c r="B68" s="16" t="s">
        <v>234</v>
      </c>
      <c r="C68" s="2">
        <v>6</v>
      </c>
      <c r="D68" s="3" t="s">
        <v>235</v>
      </c>
      <c r="E68" s="2" t="s">
        <v>236</v>
      </c>
      <c r="F68">
        <v>0.91</v>
      </c>
      <c r="G68">
        <v>0.87</v>
      </c>
      <c r="H68" s="9">
        <v>0.89</v>
      </c>
      <c r="I68">
        <v>0.9</v>
      </c>
      <c r="J68">
        <v>1.0900000000000001</v>
      </c>
      <c r="K68" s="9">
        <v>0.995</v>
      </c>
      <c r="L68" t="s">
        <v>399</v>
      </c>
    </row>
    <row r="69" spans="1:12" x14ac:dyDescent="0.35">
      <c r="A69" s="2" t="s">
        <v>5</v>
      </c>
      <c r="B69" s="16" t="s">
        <v>93</v>
      </c>
      <c r="C69" s="2">
        <v>8</v>
      </c>
      <c r="D69" s="3" t="s">
        <v>94</v>
      </c>
      <c r="E69" s="2" t="s">
        <v>92</v>
      </c>
      <c r="F69">
        <v>0.94</v>
      </c>
      <c r="G69">
        <v>1.1000000000000001</v>
      </c>
      <c r="H69" s="9">
        <v>1.02</v>
      </c>
      <c r="I69">
        <v>0.95</v>
      </c>
      <c r="J69">
        <v>1.01</v>
      </c>
      <c r="K69" s="9">
        <v>0.98</v>
      </c>
      <c r="L69" t="s">
        <v>398</v>
      </c>
    </row>
    <row r="70" spans="1:12" x14ac:dyDescent="0.35">
      <c r="A70" s="2" t="s">
        <v>5</v>
      </c>
      <c r="B70" s="16" t="s">
        <v>91</v>
      </c>
      <c r="C70" s="2">
        <v>9</v>
      </c>
      <c r="D70" s="3" t="s">
        <v>15</v>
      </c>
      <c r="E70" s="2" t="s">
        <v>92</v>
      </c>
      <c r="F70">
        <v>1.05</v>
      </c>
      <c r="G70">
        <v>0.8</v>
      </c>
      <c r="H70" s="9">
        <v>0.92500000000000004</v>
      </c>
      <c r="I70">
        <v>1.0900000000000001</v>
      </c>
      <c r="J70">
        <v>1.06</v>
      </c>
      <c r="K70" s="9">
        <v>1.075</v>
      </c>
      <c r="L70" t="s">
        <v>398</v>
      </c>
    </row>
    <row r="71" spans="1:12" x14ac:dyDescent="0.35">
      <c r="A71" s="2" t="s">
        <v>5</v>
      </c>
      <c r="B71" s="16" t="s">
        <v>214</v>
      </c>
      <c r="C71" s="2">
        <v>4.2</v>
      </c>
      <c r="D71" s="3" t="s">
        <v>215</v>
      </c>
      <c r="E71" s="2" t="s">
        <v>216</v>
      </c>
      <c r="F71">
        <v>1.1000000000000001</v>
      </c>
      <c r="G71">
        <v>1.1000000000000001</v>
      </c>
      <c r="H71" s="9">
        <v>1.1000000000000001</v>
      </c>
      <c r="I71">
        <v>0.93</v>
      </c>
      <c r="J71">
        <v>0.71</v>
      </c>
      <c r="K71" s="9">
        <v>0.82</v>
      </c>
      <c r="L71" t="s">
        <v>400</v>
      </c>
    </row>
    <row r="72" spans="1:12" x14ac:dyDescent="0.35">
      <c r="A72" s="2" t="s">
        <v>5</v>
      </c>
      <c r="B72" s="16" t="s">
        <v>261</v>
      </c>
      <c r="C72" s="2">
        <v>41</v>
      </c>
      <c r="D72" s="3" t="s">
        <v>262</v>
      </c>
      <c r="E72" s="2" t="s">
        <v>263</v>
      </c>
      <c r="F72">
        <v>0.94000000000000006</v>
      </c>
      <c r="G72">
        <v>0.69</v>
      </c>
      <c r="H72" s="9">
        <v>0.81499999999999995</v>
      </c>
      <c r="I72">
        <v>1.0699999999999998</v>
      </c>
      <c r="J72">
        <v>0.84</v>
      </c>
      <c r="K72" s="9">
        <v>0.95499999999999996</v>
      </c>
      <c r="L72" t="s">
        <v>399</v>
      </c>
    </row>
    <row r="73" spans="1:12" x14ac:dyDescent="0.35">
      <c r="A73" s="2" t="s">
        <v>5</v>
      </c>
      <c r="B73" s="16" t="s">
        <v>322</v>
      </c>
      <c r="C73" s="2">
        <v>14</v>
      </c>
      <c r="D73" s="3" t="s">
        <v>323</v>
      </c>
      <c r="E73" s="2" t="s">
        <v>324</v>
      </c>
      <c r="F73">
        <v>1.0299999999999998</v>
      </c>
      <c r="G73">
        <v>0.93</v>
      </c>
      <c r="H73" s="9">
        <v>0.98</v>
      </c>
      <c r="I73">
        <v>0.88</v>
      </c>
      <c r="J73">
        <v>1.0599999999999998</v>
      </c>
      <c r="K73" s="9">
        <v>0.97</v>
      </c>
      <c r="L73" t="s">
        <v>398</v>
      </c>
    </row>
    <row r="74" spans="1:12" ht="46.5" x14ac:dyDescent="0.35">
      <c r="A74" s="2" t="s">
        <v>5</v>
      </c>
      <c r="B74" s="16" t="s">
        <v>245</v>
      </c>
      <c r="C74" s="2">
        <v>1</v>
      </c>
      <c r="D74" s="3" t="s">
        <v>94</v>
      </c>
      <c r="E74" s="2" t="s">
        <v>246</v>
      </c>
      <c r="F74">
        <v>0.82</v>
      </c>
      <c r="G74">
        <v>0.87</v>
      </c>
      <c r="H74" s="9">
        <v>0.84499999999999997</v>
      </c>
      <c r="I74">
        <v>1.0900000000000001</v>
      </c>
      <c r="J74">
        <v>1</v>
      </c>
      <c r="K74" s="9">
        <v>1.0449999999999999</v>
      </c>
      <c r="L74" t="s">
        <v>399</v>
      </c>
    </row>
    <row r="75" spans="1:12" ht="31" x14ac:dyDescent="0.35">
      <c r="A75" s="2" t="s">
        <v>5</v>
      </c>
      <c r="B75" s="16" t="s">
        <v>242</v>
      </c>
      <c r="C75" s="2">
        <v>46</v>
      </c>
      <c r="D75" s="3" t="s">
        <v>243</v>
      </c>
      <c r="E75" s="2" t="s">
        <v>244</v>
      </c>
      <c r="F75">
        <v>0.92</v>
      </c>
      <c r="G75">
        <v>0.67</v>
      </c>
      <c r="H75" s="9">
        <v>0.79500000000000004</v>
      </c>
      <c r="I75">
        <v>1.02</v>
      </c>
      <c r="J75">
        <v>1.05</v>
      </c>
      <c r="K75" s="9">
        <v>1.0349999999999999</v>
      </c>
      <c r="L75" t="s">
        <v>399</v>
      </c>
    </row>
    <row r="76" spans="1:12" x14ac:dyDescent="0.35">
      <c r="A76" s="2" t="s">
        <v>5</v>
      </c>
      <c r="B76" s="16" t="s">
        <v>27</v>
      </c>
      <c r="C76" s="2">
        <v>200</v>
      </c>
      <c r="D76" s="3" t="s">
        <v>28</v>
      </c>
      <c r="E76" s="2" t="s">
        <v>8</v>
      </c>
      <c r="F76">
        <v>1</v>
      </c>
      <c r="G76">
        <v>1.02</v>
      </c>
      <c r="H76" s="9">
        <v>1.01</v>
      </c>
      <c r="I76">
        <v>0.91</v>
      </c>
      <c r="J76">
        <v>0.93</v>
      </c>
      <c r="K76" s="9">
        <v>0.92</v>
      </c>
      <c r="L76" t="s">
        <v>398</v>
      </c>
    </row>
    <row r="77" spans="1:12" x14ac:dyDescent="0.35">
      <c r="A77" s="2" t="s">
        <v>5</v>
      </c>
      <c r="B77" s="16" t="s">
        <v>126</v>
      </c>
      <c r="C77" s="2">
        <v>1</v>
      </c>
      <c r="D77" s="3" t="s">
        <v>127</v>
      </c>
      <c r="E77" s="2" t="s">
        <v>92</v>
      </c>
      <c r="F77">
        <v>1.0900000000000001</v>
      </c>
      <c r="G77">
        <v>1.0399999999999998</v>
      </c>
      <c r="H77" s="9">
        <v>1.0649999999999999</v>
      </c>
      <c r="I77">
        <v>0.99</v>
      </c>
      <c r="J77">
        <v>1.0599999999999998</v>
      </c>
      <c r="K77" s="9">
        <v>1.0249999999999999</v>
      </c>
      <c r="L77" t="s">
        <v>398</v>
      </c>
    </row>
    <row r="78" spans="1:12" x14ac:dyDescent="0.35">
      <c r="A78" s="2" t="s">
        <v>5</v>
      </c>
      <c r="B78" s="16" t="s">
        <v>146</v>
      </c>
      <c r="C78" s="2">
        <v>235</v>
      </c>
      <c r="D78" s="3" t="s">
        <v>147</v>
      </c>
      <c r="E78" s="2" t="s">
        <v>92</v>
      </c>
      <c r="F78">
        <v>0.89</v>
      </c>
      <c r="G78">
        <v>0.57000000000000006</v>
      </c>
      <c r="H78" s="9">
        <v>0.73</v>
      </c>
      <c r="I78">
        <v>1.0900000000000001</v>
      </c>
      <c r="J78">
        <v>1.01</v>
      </c>
      <c r="K78" s="9">
        <v>1.05</v>
      </c>
      <c r="L78" t="s">
        <v>399</v>
      </c>
    </row>
    <row r="79" spans="1:12" x14ac:dyDescent="0.35">
      <c r="A79" s="2" t="s">
        <v>5</v>
      </c>
      <c r="B79" s="16" t="s">
        <v>148</v>
      </c>
      <c r="C79" s="2">
        <v>100</v>
      </c>
      <c r="D79" s="3" t="s">
        <v>149</v>
      </c>
      <c r="E79" s="2" t="s">
        <v>92</v>
      </c>
      <c r="F79">
        <v>0.86</v>
      </c>
      <c r="G79">
        <v>1.0299999999999998</v>
      </c>
      <c r="H79" s="9">
        <v>0.94499999999999995</v>
      </c>
      <c r="I79">
        <v>1.2</v>
      </c>
      <c r="J79">
        <v>0.98000000000000009</v>
      </c>
      <c r="K79" s="9">
        <v>1.0900000000000001</v>
      </c>
      <c r="L79" t="s">
        <v>398</v>
      </c>
    </row>
    <row r="80" spans="1:12" x14ac:dyDescent="0.35">
      <c r="A80" s="2" t="s">
        <v>5</v>
      </c>
      <c r="B80" s="16" t="s">
        <v>116</v>
      </c>
      <c r="C80" s="2">
        <v>35</v>
      </c>
      <c r="D80" s="3" t="s">
        <v>117</v>
      </c>
      <c r="E80" s="2" t="s">
        <v>92</v>
      </c>
      <c r="F80">
        <v>1.0699999999999998</v>
      </c>
      <c r="G80">
        <v>0.99</v>
      </c>
      <c r="H80" s="9">
        <v>1.03</v>
      </c>
      <c r="I80">
        <v>0.9900000000000001</v>
      </c>
      <c r="J80">
        <v>0.98</v>
      </c>
      <c r="K80" s="9">
        <v>0.98499999999999999</v>
      </c>
      <c r="L80" t="s">
        <v>398</v>
      </c>
    </row>
    <row r="81" spans="1:12" x14ac:dyDescent="0.35">
      <c r="A81" s="2" t="s">
        <v>5</v>
      </c>
      <c r="B81" s="16" t="s">
        <v>152</v>
      </c>
      <c r="C81" s="2">
        <v>4</v>
      </c>
      <c r="D81" s="3" t="s">
        <v>28</v>
      </c>
      <c r="E81" s="2" t="s">
        <v>92</v>
      </c>
      <c r="F81">
        <v>1.03</v>
      </c>
      <c r="G81">
        <v>1.0699999999999998</v>
      </c>
      <c r="H81" s="9">
        <v>1.05</v>
      </c>
      <c r="I81">
        <v>0.95</v>
      </c>
      <c r="J81">
        <v>0.84</v>
      </c>
      <c r="K81" s="9">
        <v>0.89500000000000002</v>
      </c>
      <c r="L81" t="s">
        <v>400</v>
      </c>
    </row>
    <row r="82" spans="1:12" x14ac:dyDescent="0.35">
      <c r="A82" s="2" t="s">
        <v>5</v>
      </c>
      <c r="B82" s="16" t="s">
        <v>369</v>
      </c>
      <c r="C82" s="2">
        <v>50</v>
      </c>
      <c r="D82" s="3" t="s">
        <v>370</v>
      </c>
      <c r="E82" s="2" t="s">
        <v>368</v>
      </c>
      <c r="F82">
        <v>0.92</v>
      </c>
      <c r="G82">
        <v>1.0599999999999998</v>
      </c>
      <c r="H82" s="9">
        <v>0.99</v>
      </c>
      <c r="I82">
        <v>1.1000000000000001</v>
      </c>
      <c r="J82">
        <v>1</v>
      </c>
      <c r="K82" s="9">
        <v>1.05</v>
      </c>
      <c r="L82" t="s">
        <v>398</v>
      </c>
    </row>
    <row r="83" spans="1:12" x14ac:dyDescent="0.35">
      <c r="A83" s="2" t="s">
        <v>5</v>
      </c>
      <c r="B83" s="16" t="s">
        <v>150</v>
      </c>
      <c r="C83" s="2">
        <v>17</v>
      </c>
      <c r="D83" s="3" t="s">
        <v>151</v>
      </c>
      <c r="E83" s="2" t="s">
        <v>92</v>
      </c>
      <c r="F83">
        <v>0.96</v>
      </c>
      <c r="G83">
        <v>0.79</v>
      </c>
      <c r="H83" s="9">
        <v>0.875</v>
      </c>
      <c r="I83">
        <v>0.84</v>
      </c>
      <c r="J83">
        <v>1.02</v>
      </c>
      <c r="K83" s="9">
        <v>0.93</v>
      </c>
      <c r="L83" t="s">
        <v>399</v>
      </c>
    </row>
    <row r="84" spans="1:12" x14ac:dyDescent="0.35">
      <c r="A84" s="2" t="s">
        <v>5</v>
      </c>
      <c r="B84" s="16" t="s">
        <v>309</v>
      </c>
      <c r="C84" s="2">
        <v>31</v>
      </c>
      <c r="D84" s="3" t="s">
        <v>310</v>
      </c>
      <c r="E84" s="2" t="s">
        <v>306</v>
      </c>
      <c r="F84">
        <v>0.83</v>
      </c>
      <c r="G84">
        <v>0.91</v>
      </c>
      <c r="H84" s="9">
        <v>0.87</v>
      </c>
      <c r="I84">
        <v>0.96</v>
      </c>
      <c r="J84">
        <v>1</v>
      </c>
      <c r="K84" s="9">
        <v>0.98</v>
      </c>
      <c r="L84" t="s">
        <v>399</v>
      </c>
    </row>
    <row r="85" spans="1:12" ht="31" x14ac:dyDescent="0.35">
      <c r="A85" s="2" t="s">
        <v>5</v>
      </c>
      <c r="B85" s="16" t="s">
        <v>268</v>
      </c>
      <c r="C85" s="2">
        <v>90</v>
      </c>
      <c r="D85" s="3" t="s">
        <v>269</v>
      </c>
      <c r="E85" s="2" t="s">
        <v>267</v>
      </c>
      <c r="F85">
        <v>0.92</v>
      </c>
      <c r="G85">
        <v>0.81</v>
      </c>
      <c r="H85" s="9">
        <v>0.86499999999999999</v>
      </c>
      <c r="I85">
        <v>0.98</v>
      </c>
      <c r="J85">
        <v>1.1000000000000001</v>
      </c>
      <c r="K85" s="9">
        <v>1.04</v>
      </c>
      <c r="L85" t="s">
        <v>399</v>
      </c>
    </row>
    <row r="86" spans="1:12" x14ac:dyDescent="0.35">
      <c r="A86" s="2" t="s">
        <v>5</v>
      </c>
      <c r="B86" s="16" t="s">
        <v>31</v>
      </c>
      <c r="C86" s="2">
        <v>8</v>
      </c>
      <c r="D86" s="3" t="s">
        <v>32</v>
      </c>
      <c r="E86" s="2" t="s">
        <v>8</v>
      </c>
      <c r="F86">
        <v>0.94</v>
      </c>
      <c r="G86">
        <v>1.0999999999999999</v>
      </c>
      <c r="H86" s="9">
        <v>1.02</v>
      </c>
      <c r="I86">
        <v>0.97</v>
      </c>
      <c r="J86">
        <v>0.95000000000000007</v>
      </c>
      <c r="K86" s="9">
        <v>0.96</v>
      </c>
      <c r="L86" t="s">
        <v>398</v>
      </c>
    </row>
    <row r="87" spans="1:12" x14ac:dyDescent="0.35">
      <c r="A87" s="2" t="s">
        <v>5</v>
      </c>
      <c r="B87" s="16" t="s">
        <v>332</v>
      </c>
      <c r="C87" s="2">
        <v>80</v>
      </c>
      <c r="D87" s="3" t="s">
        <v>333</v>
      </c>
      <c r="E87" s="2" t="s">
        <v>324</v>
      </c>
      <c r="F87">
        <v>1.0299999999999998</v>
      </c>
      <c r="G87">
        <v>1.1099999999999999</v>
      </c>
      <c r="H87" s="9">
        <v>1.07</v>
      </c>
      <c r="I87">
        <v>1.02</v>
      </c>
      <c r="J87">
        <v>0.94000000000000006</v>
      </c>
      <c r="K87" s="9">
        <v>0.98</v>
      </c>
      <c r="L87" t="s">
        <v>398</v>
      </c>
    </row>
    <row r="88" spans="1:12" x14ac:dyDescent="0.35">
      <c r="A88" s="2" t="s">
        <v>5</v>
      </c>
      <c r="B88" s="16" t="s">
        <v>6</v>
      </c>
      <c r="C88" s="2">
        <v>30</v>
      </c>
      <c r="D88" s="3" t="s">
        <v>7</v>
      </c>
      <c r="E88" s="2" t="s">
        <v>8</v>
      </c>
      <c r="F88">
        <v>1.03</v>
      </c>
      <c r="G88">
        <v>0.96</v>
      </c>
      <c r="H88" s="9">
        <v>0.995</v>
      </c>
      <c r="I88">
        <v>1.1000000000000001</v>
      </c>
      <c r="J88">
        <v>1.04</v>
      </c>
      <c r="K88" s="9">
        <v>1.07</v>
      </c>
      <c r="L88" t="s">
        <v>398</v>
      </c>
    </row>
    <row r="89" spans="1:12" x14ac:dyDescent="0.35">
      <c r="A89" s="2" t="s">
        <v>5</v>
      </c>
      <c r="B89" s="16" t="s">
        <v>48</v>
      </c>
      <c r="C89" s="2">
        <v>100</v>
      </c>
      <c r="D89" s="3" t="s">
        <v>49</v>
      </c>
      <c r="E89" s="2" t="s">
        <v>8</v>
      </c>
      <c r="F89">
        <v>1.08</v>
      </c>
      <c r="G89">
        <v>1.0299999999999998</v>
      </c>
      <c r="H89" s="9">
        <v>1.0549999999999999</v>
      </c>
      <c r="I89">
        <v>1.07</v>
      </c>
      <c r="J89">
        <v>0.92</v>
      </c>
      <c r="K89" s="9">
        <v>0.995</v>
      </c>
      <c r="L89" t="s">
        <v>398</v>
      </c>
    </row>
    <row r="90" spans="1:12" x14ac:dyDescent="0.35">
      <c r="A90" s="2" t="s">
        <v>5</v>
      </c>
      <c r="B90" s="16" t="s">
        <v>38</v>
      </c>
      <c r="C90" s="2">
        <v>3</v>
      </c>
      <c r="D90" s="3" t="s">
        <v>39</v>
      </c>
      <c r="E90" s="2" t="s">
        <v>8</v>
      </c>
      <c r="F90">
        <v>1.02</v>
      </c>
      <c r="G90">
        <v>1.0900000000000001</v>
      </c>
      <c r="H90" s="9">
        <v>1.0549999999999999</v>
      </c>
      <c r="I90">
        <v>1.26</v>
      </c>
      <c r="J90">
        <v>0.92</v>
      </c>
      <c r="K90" s="9">
        <v>1.0900000000000001</v>
      </c>
      <c r="L90" t="s">
        <v>398</v>
      </c>
    </row>
    <row r="91" spans="1:12" x14ac:dyDescent="0.35">
      <c r="A91" s="2" t="s">
        <v>5</v>
      </c>
      <c r="B91" s="16" t="s">
        <v>134</v>
      </c>
      <c r="C91" s="2">
        <v>50</v>
      </c>
      <c r="D91" s="3" t="s">
        <v>135</v>
      </c>
      <c r="E91" s="2" t="s">
        <v>92</v>
      </c>
      <c r="F91">
        <v>0.92</v>
      </c>
      <c r="G91">
        <v>0.61</v>
      </c>
      <c r="H91" s="9">
        <v>0.76500000000000001</v>
      </c>
      <c r="I91">
        <v>1.1000000000000001</v>
      </c>
      <c r="J91">
        <v>1.0699999999999998</v>
      </c>
      <c r="K91" s="9">
        <v>1.085</v>
      </c>
      <c r="L91" t="s">
        <v>399</v>
      </c>
    </row>
    <row r="92" spans="1:12" x14ac:dyDescent="0.35">
      <c r="A92" s="2" t="s">
        <v>5</v>
      </c>
      <c r="B92" s="16" t="s">
        <v>296</v>
      </c>
      <c r="C92" s="2">
        <v>1</v>
      </c>
      <c r="D92" s="3" t="s">
        <v>297</v>
      </c>
      <c r="E92" s="2" t="s">
        <v>298</v>
      </c>
      <c r="F92">
        <v>0.91</v>
      </c>
      <c r="G92">
        <v>0.84</v>
      </c>
      <c r="H92" s="9">
        <v>0.875</v>
      </c>
      <c r="I92">
        <v>1</v>
      </c>
      <c r="J92">
        <v>1.1000000000000001</v>
      </c>
      <c r="K92" s="9">
        <v>1.05</v>
      </c>
      <c r="L92" t="s">
        <v>399</v>
      </c>
    </row>
    <row r="93" spans="1:12" ht="31" x14ac:dyDescent="0.35">
      <c r="A93" s="2" t="s">
        <v>5</v>
      </c>
      <c r="B93" s="16" t="s">
        <v>247</v>
      </c>
      <c r="C93" s="2">
        <v>91</v>
      </c>
      <c r="D93" s="3" t="s">
        <v>248</v>
      </c>
      <c r="E93" s="2" t="s">
        <v>249</v>
      </c>
      <c r="F93">
        <v>0.89</v>
      </c>
      <c r="G93">
        <v>0.64</v>
      </c>
      <c r="H93" s="9">
        <v>0.76500000000000001</v>
      </c>
      <c r="I93">
        <v>0.97</v>
      </c>
      <c r="J93">
        <v>1.06</v>
      </c>
      <c r="K93" s="9">
        <v>1.0149999999999999</v>
      </c>
      <c r="L93" t="s">
        <v>399</v>
      </c>
    </row>
    <row r="94" spans="1:12" x14ac:dyDescent="0.35">
      <c r="A94" s="2" t="s">
        <v>5</v>
      </c>
      <c r="B94" s="16" t="s">
        <v>4</v>
      </c>
      <c r="C94" s="2">
        <v>70</v>
      </c>
      <c r="D94" s="3" t="s">
        <v>37</v>
      </c>
      <c r="E94" s="2" t="s">
        <v>8</v>
      </c>
      <c r="F94">
        <v>0.63</v>
      </c>
      <c r="G94">
        <v>0.87</v>
      </c>
      <c r="H94" s="9">
        <v>0.75</v>
      </c>
      <c r="I94">
        <v>1.1299999999999999</v>
      </c>
      <c r="J94">
        <v>0.83</v>
      </c>
      <c r="K94" s="9">
        <v>0.98</v>
      </c>
      <c r="L94" t="s">
        <v>399</v>
      </c>
    </row>
    <row r="95" spans="1:12" x14ac:dyDescent="0.35">
      <c r="A95" s="2" t="s">
        <v>5</v>
      </c>
      <c r="B95" s="16" t="s">
        <v>109</v>
      </c>
      <c r="C95" s="2">
        <v>10</v>
      </c>
      <c r="D95" s="3" t="s">
        <v>94</v>
      </c>
      <c r="E95" s="2" t="s">
        <v>92</v>
      </c>
      <c r="F95">
        <v>1.05</v>
      </c>
      <c r="G95">
        <v>1.03</v>
      </c>
      <c r="H95" s="9">
        <v>1.04</v>
      </c>
      <c r="I95">
        <v>1</v>
      </c>
      <c r="J95">
        <v>1.03</v>
      </c>
      <c r="K95" s="9">
        <v>1.0149999999999999</v>
      </c>
      <c r="L95" t="s">
        <v>398</v>
      </c>
    </row>
    <row r="96" spans="1:12" x14ac:dyDescent="0.35">
      <c r="A96" s="2" t="s">
        <v>5</v>
      </c>
      <c r="B96" s="16" t="s">
        <v>142</v>
      </c>
      <c r="C96" s="2">
        <v>33</v>
      </c>
      <c r="D96" s="3" t="s">
        <v>143</v>
      </c>
      <c r="E96" s="2" t="s">
        <v>92</v>
      </c>
      <c r="F96">
        <v>0.96</v>
      </c>
      <c r="G96">
        <v>0.96</v>
      </c>
      <c r="H96" s="9">
        <v>0.96</v>
      </c>
      <c r="I96">
        <v>0.92</v>
      </c>
      <c r="J96">
        <v>0.93</v>
      </c>
      <c r="K96" s="9">
        <v>0.92500000000000004</v>
      </c>
      <c r="L96" t="s">
        <v>398</v>
      </c>
    </row>
    <row r="97" spans="1:12" x14ac:dyDescent="0.35">
      <c r="A97" s="2" t="s">
        <v>50</v>
      </c>
      <c r="B97" s="7" t="s">
        <v>281</v>
      </c>
      <c r="C97" s="6">
        <v>5</v>
      </c>
      <c r="D97" s="5" t="s">
        <v>115</v>
      </c>
      <c r="E97" s="5" t="s">
        <v>282</v>
      </c>
      <c r="F97">
        <v>0.93</v>
      </c>
      <c r="G97">
        <v>1.0900000000000001</v>
      </c>
      <c r="H97" s="9">
        <v>1.01</v>
      </c>
      <c r="I97">
        <v>1.1199999999999999</v>
      </c>
      <c r="J97">
        <v>0.99</v>
      </c>
      <c r="K97" s="9">
        <v>1.0549999999999999</v>
      </c>
      <c r="L97" t="s">
        <v>398</v>
      </c>
    </row>
    <row r="98" spans="1:12" ht="31" x14ac:dyDescent="0.35">
      <c r="A98" s="2" t="s">
        <v>50</v>
      </c>
      <c r="B98" s="7" t="s">
        <v>289</v>
      </c>
      <c r="C98" s="6">
        <v>0.62</v>
      </c>
      <c r="D98" s="5" t="s">
        <v>290</v>
      </c>
      <c r="E98" s="5" t="s">
        <v>284</v>
      </c>
      <c r="F98">
        <v>0.87</v>
      </c>
      <c r="G98">
        <v>1.0900000000000001</v>
      </c>
      <c r="H98" s="9">
        <v>0.98</v>
      </c>
      <c r="I98">
        <v>1.1399999999999999</v>
      </c>
      <c r="J98">
        <v>0.95</v>
      </c>
      <c r="K98" s="9">
        <v>1.0449999999999999</v>
      </c>
      <c r="L98" t="s">
        <v>398</v>
      </c>
    </row>
    <row r="99" spans="1:12" x14ac:dyDescent="0.35">
      <c r="A99" s="2" t="s">
        <v>50</v>
      </c>
      <c r="B99" s="7" t="s">
        <v>75</v>
      </c>
      <c r="C99" s="6">
        <v>3.5</v>
      </c>
      <c r="D99" s="5" t="s">
        <v>76</v>
      </c>
      <c r="E99" s="5" t="s">
        <v>8</v>
      </c>
      <c r="F99">
        <v>0.96</v>
      </c>
      <c r="G99">
        <v>1.0799999999999998</v>
      </c>
      <c r="H99" s="9">
        <v>1.02</v>
      </c>
      <c r="I99">
        <v>0.99</v>
      </c>
      <c r="J99">
        <v>0.96000000000000008</v>
      </c>
      <c r="K99" s="9">
        <v>0.97499999999999998</v>
      </c>
      <c r="L99" t="s">
        <v>398</v>
      </c>
    </row>
    <row r="100" spans="1:12" x14ac:dyDescent="0.35">
      <c r="A100" s="2" t="s">
        <v>50</v>
      </c>
      <c r="B100" s="7" t="s">
        <v>73</v>
      </c>
      <c r="C100" s="6">
        <v>1.2</v>
      </c>
      <c r="D100" s="5" t="s">
        <v>74</v>
      </c>
      <c r="E100" s="5" t="s">
        <v>8</v>
      </c>
      <c r="F100">
        <v>0.91</v>
      </c>
      <c r="G100">
        <v>1.0399999999999998</v>
      </c>
      <c r="H100" s="9">
        <v>0.97499999999999998</v>
      </c>
      <c r="I100">
        <v>0.88</v>
      </c>
      <c r="J100">
        <v>0.88</v>
      </c>
      <c r="K100" s="9">
        <v>0.88</v>
      </c>
      <c r="L100" t="s">
        <v>400</v>
      </c>
    </row>
    <row r="101" spans="1:12" x14ac:dyDescent="0.35">
      <c r="A101" s="2" t="s">
        <v>50</v>
      </c>
      <c r="B101" s="7" t="s">
        <v>89</v>
      </c>
      <c r="C101" s="6">
        <v>26</v>
      </c>
      <c r="D101" s="5" t="s">
        <v>90</v>
      </c>
      <c r="E101" s="5" t="s">
        <v>8</v>
      </c>
      <c r="F101">
        <v>1.06</v>
      </c>
      <c r="G101">
        <v>1.0299999999999998</v>
      </c>
      <c r="H101" s="9">
        <v>1.0449999999999999</v>
      </c>
      <c r="I101">
        <v>1.04</v>
      </c>
      <c r="J101">
        <v>1</v>
      </c>
      <c r="K101" s="9">
        <v>1.02</v>
      </c>
      <c r="L101" t="s">
        <v>398</v>
      </c>
    </row>
    <row r="102" spans="1:12" x14ac:dyDescent="0.35">
      <c r="A102" s="2" t="s">
        <v>50</v>
      </c>
      <c r="B102" s="7" t="s">
        <v>346</v>
      </c>
      <c r="C102" s="6">
        <v>0.37</v>
      </c>
      <c r="D102" s="5" t="s">
        <v>347</v>
      </c>
      <c r="E102" s="5" t="s">
        <v>324</v>
      </c>
      <c r="F102">
        <v>1.02</v>
      </c>
      <c r="G102">
        <v>1.08</v>
      </c>
      <c r="H102" s="9">
        <v>1.05</v>
      </c>
      <c r="I102">
        <v>1.02</v>
      </c>
      <c r="J102">
        <v>1.05</v>
      </c>
      <c r="K102" s="9">
        <v>1.0349999999999999</v>
      </c>
      <c r="L102" t="s">
        <v>398</v>
      </c>
    </row>
    <row r="103" spans="1:12" x14ac:dyDescent="0.35">
      <c r="A103" s="2" t="s">
        <v>50</v>
      </c>
      <c r="B103" s="7" t="s">
        <v>69</v>
      </c>
      <c r="C103" s="6">
        <v>20</v>
      </c>
      <c r="D103" s="5" t="s">
        <v>70</v>
      </c>
      <c r="E103" s="5" t="s">
        <v>8</v>
      </c>
      <c r="F103">
        <v>1.03</v>
      </c>
      <c r="G103">
        <v>1.1599999999999999</v>
      </c>
      <c r="H103" s="9">
        <v>1.095</v>
      </c>
      <c r="I103">
        <v>1.07</v>
      </c>
      <c r="J103">
        <v>0.85</v>
      </c>
      <c r="K103" s="9">
        <v>0.96</v>
      </c>
      <c r="L103" t="s">
        <v>398</v>
      </c>
    </row>
    <row r="104" spans="1:12" x14ac:dyDescent="0.35">
      <c r="A104" s="2" t="s">
        <v>50</v>
      </c>
      <c r="B104" s="7" t="s">
        <v>193</v>
      </c>
      <c r="C104" s="6">
        <v>0.75</v>
      </c>
      <c r="D104" s="5" t="s">
        <v>76</v>
      </c>
      <c r="E104" s="5" t="s">
        <v>92</v>
      </c>
      <c r="F104">
        <v>1.04</v>
      </c>
      <c r="G104">
        <v>1.07</v>
      </c>
      <c r="H104" s="9">
        <v>1.0549999999999999</v>
      </c>
      <c r="I104">
        <v>1.03</v>
      </c>
      <c r="J104">
        <v>1.08</v>
      </c>
      <c r="K104" s="9">
        <v>1.0549999999999999</v>
      </c>
      <c r="L104" t="s">
        <v>398</v>
      </c>
    </row>
    <row r="105" spans="1:12" x14ac:dyDescent="0.35">
      <c r="A105" s="2" t="s">
        <v>50</v>
      </c>
      <c r="B105" s="7" t="s">
        <v>348</v>
      </c>
      <c r="C105" s="6">
        <v>1.8</v>
      </c>
      <c r="D105" s="5" t="s">
        <v>349</v>
      </c>
      <c r="E105" s="5" t="s">
        <v>324</v>
      </c>
      <c r="F105">
        <v>0.9</v>
      </c>
      <c r="G105">
        <v>1.0499999999999998</v>
      </c>
      <c r="H105" s="9">
        <v>0.97499999999999998</v>
      </c>
      <c r="I105">
        <v>0.92</v>
      </c>
      <c r="J105">
        <v>1.01</v>
      </c>
      <c r="K105" s="9">
        <v>0.96499999999999997</v>
      </c>
      <c r="L105" t="s">
        <v>398</v>
      </c>
    </row>
    <row r="106" spans="1:12" x14ac:dyDescent="0.35">
      <c r="A106" s="2" t="s">
        <v>50</v>
      </c>
      <c r="B106" s="7" t="s">
        <v>67</v>
      </c>
      <c r="C106" s="6">
        <v>20</v>
      </c>
      <c r="D106" s="5" t="s">
        <v>68</v>
      </c>
      <c r="E106" s="5" t="s">
        <v>8</v>
      </c>
      <c r="F106">
        <v>0.81</v>
      </c>
      <c r="G106">
        <v>0.8</v>
      </c>
      <c r="H106" s="9">
        <v>0.80500000000000005</v>
      </c>
      <c r="I106">
        <v>1.01</v>
      </c>
      <c r="J106">
        <v>0.81</v>
      </c>
      <c r="K106" s="9">
        <v>0.91</v>
      </c>
      <c r="L106" t="s">
        <v>399</v>
      </c>
    </row>
    <row r="107" spans="1:12" x14ac:dyDescent="0.35">
      <c r="A107" s="2" t="s">
        <v>50</v>
      </c>
      <c r="B107" s="7" t="s">
        <v>356</v>
      </c>
      <c r="C107" s="6">
        <v>1</v>
      </c>
      <c r="D107" s="5" t="s">
        <v>357</v>
      </c>
      <c r="E107" s="5" t="s">
        <v>324</v>
      </c>
      <c r="F107">
        <v>1.0799999999999998</v>
      </c>
      <c r="G107">
        <v>0.94000000000000006</v>
      </c>
      <c r="H107" s="9">
        <v>1.01</v>
      </c>
      <c r="I107">
        <v>1.0799999999999998</v>
      </c>
      <c r="J107">
        <v>1.0499999999999998</v>
      </c>
      <c r="K107" s="9">
        <v>1.0649999999999999</v>
      </c>
      <c r="L107" t="s">
        <v>398</v>
      </c>
    </row>
    <row r="108" spans="1:12" x14ac:dyDescent="0.35">
      <c r="A108" s="2" t="s">
        <v>50</v>
      </c>
      <c r="B108" s="7" t="s">
        <v>87</v>
      </c>
      <c r="C108" s="6">
        <v>5</v>
      </c>
      <c r="D108" s="5" t="s">
        <v>88</v>
      </c>
      <c r="E108" s="5" t="s">
        <v>8</v>
      </c>
      <c r="F108">
        <v>0.88</v>
      </c>
      <c r="G108">
        <v>0.89</v>
      </c>
      <c r="H108" s="9">
        <v>0.88500000000000001</v>
      </c>
      <c r="I108">
        <v>1.1299999999999999</v>
      </c>
      <c r="J108">
        <v>0.96</v>
      </c>
      <c r="K108" s="9">
        <v>1.0449999999999999</v>
      </c>
      <c r="L108" t="s">
        <v>399</v>
      </c>
    </row>
    <row r="109" spans="1:12" x14ac:dyDescent="0.35">
      <c r="A109" s="2" t="s">
        <v>50</v>
      </c>
      <c r="B109" s="7" t="s">
        <v>320</v>
      </c>
      <c r="C109" s="6">
        <v>4</v>
      </c>
      <c r="D109" s="5" t="s">
        <v>321</v>
      </c>
      <c r="E109" s="5" t="s">
        <v>317</v>
      </c>
      <c r="F109">
        <v>0.98000000000000009</v>
      </c>
      <c r="G109">
        <v>1.1399999999999999</v>
      </c>
      <c r="H109" s="9">
        <v>1.06</v>
      </c>
      <c r="I109">
        <v>1.0599999999999998</v>
      </c>
      <c r="J109">
        <v>1.01</v>
      </c>
      <c r="K109" s="9">
        <v>1.0349999999999999</v>
      </c>
      <c r="L109" t="s">
        <v>398</v>
      </c>
    </row>
    <row r="110" spans="1:12" x14ac:dyDescent="0.35">
      <c r="A110" s="2" t="s">
        <v>50</v>
      </c>
      <c r="B110" s="7" t="s">
        <v>287</v>
      </c>
      <c r="C110" s="6">
        <v>500</v>
      </c>
      <c r="D110" s="5" t="s">
        <v>288</v>
      </c>
      <c r="E110" s="5" t="s">
        <v>284</v>
      </c>
      <c r="F110">
        <v>0.85</v>
      </c>
      <c r="G110">
        <v>1.0799999999999998</v>
      </c>
      <c r="H110" s="9">
        <v>0.96499999999999997</v>
      </c>
      <c r="I110">
        <v>1.25</v>
      </c>
      <c r="J110">
        <v>0.82000000000000006</v>
      </c>
      <c r="K110" s="9">
        <v>1.0349999999999999</v>
      </c>
      <c r="L110" t="s">
        <v>398</v>
      </c>
    </row>
    <row r="111" spans="1:12" x14ac:dyDescent="0.35">
      <c r="A111" s="2" t="s">
        <v>50</v>
      </c>
      <c r="B111" s="7" t="s">
        <v>302</v>
      </c>
      <c r="C111" s="6">
        <v>5.9</v>
      </c>
      <c r="D111" s="5" t="s">
        <v>254</v>
      </c>
      <c r="E111" s="5" t="s">
        <v>303</v>
      </c>
      <c r="F111">
        <v>0.97</v>
      </c>
      <c r="G111">
        <v>0.82</v>
      </c>
      <c r="H111" s="9">
        <v>0.89500000000000002</v>
      </c>
      <c r="I111">
        <v>1.01</v>
      </c>
      <c r="J111">
        <v>0.99</v>
      </c>
      <c r="K111" s="9">
        <v>1</v>
      </c>
      <c r="L111" t="s">
        <v>399</v>
      </c>
    </row>
    <row r="112" spans="1:12" x14ac:dyDescent="0.35">
      <c r="A112" s="2" t="s">
        <v>50</v>
      </c>
      <c r="B112" s="7" t="s">
        <v>381</v>
      </c>
      <c r="C112" s="6">
        <v>1.4</v>
      </c>
      <c r="D112" s="5" t="s">
        <v>382</v>
      </c>
      <c r="E112" s="5" t="s">
        <v>368</v>
      </c>
      <c r="F112">
        <v>1.01</v>
      </c>
      <c r="G112">
        <v>1.1199999999999999</v>
      </c>
      <c r="H112" s="9">
        <v>1.0649999999999999</v>
      </c>
      <c r="I112">
        <v>0.98</v>
      </c>
      <c r="J112">
        <v>1.02</v>
      </c>
      <c r="K112" s="9">
        <v>1</v>
      </c>
      <c r="L112" t="s">
        <v>398</v>
      </c>
    </row>
    <row r="113" spans="1:12" x14ac:dyDescent="0.35">
      <c r="A113" s="2" t="s">
        <v>50</v>
      </c>
      <c r="B113" s="15" t="s">
        <v>401</v>
      </c>
      <c r="C113" s="2">
        <v>0.83</v>
      </c>
      <c r="D113" s="8" t="s">
        <v>403</v>
      </c>
      <c r="E113" s="2" t="s">
        <v>8</v>
      </c>
      <c r="F113">
        <v>0.84</v>
      </c>
      <c r="G113">
        <v>1.23</v>
      </c>
      <c r="H113" s="9">
        <v>1.0349999999999999</v>
      </c>
      <c r="I113">
        <v>0.78</v>
      </c>
      <c r="J113">
        <v>1.0499999999999998</v>
      </c>
      <c r="K113" s="9">
        <v>0.91500000000000004</v>
      </c>
      <c r="L113" t="s">
        <v>398</v>
      </c>
    </row>
    <row r="114" spans="1:12" ht="46.5" x14ac:dyDescent="0.35">
      <c r="A114" s="2" t="s">
        <v>50</v>
      </c>
      <c r="B114" s="7" t="s">
        <v>259</v>
      </c>
      <c r="C114" s="6">
        <v>59</v>
      </c>
      <c r="D114" s="5" t="s">
        <v>260</v>
      </c>
      <c r="E114" s="5" t="s">
        <v>258</v>
      </c>
      <c r="F114">
        <v>1.03</v>
      </c>
      <c r="G114">
        <v>1.1099999999999999</v>
      </c>
      <c r="H114" s="9">
        <v>1.07</v>
      </c>
      <c r="I114">
        <v>0.64</v>
      </c>
      <c r="J114">
        <v>0.87</v>
      </c>
      <c r="K114" s="9">
        <v>0.755</v>
      </c>
      <c r="L114" t="s">
        <v>400</v>
      </c>
    </row>
    <row r="115" spans="1:12" ht="31" x14ac:dyDescent="0.35">
      <c r="A115" s="2" t="s">
        <v>50</v>
      </c>
      <c r="B115" s="7" t="s">
        <v>277</v>
      </c>
      <c r="C115" s="6">
        <v>12</v>
      </c>
      <c r="D115" s="5" t="s">
        <v>278</v>
      </c>
      <c r="E115" s="5" t="s">
        <v>276</v>
      </c>
      <c r="F115">
        <v>1.05</v>
      </c>
      <c r="G115">
        <v>1.0299999999999998</v>
      </c>
      <c r="H115" s="9">
        <v>1.04</v>
      </c>
      <c r="I115">
        <v>0.63</v>
      </c>
      <c r="J115">
        <v>0.74</v>
      </c>
      <c r="K115" s="9">
        <v>0.68500000000000005</v>
      </c>
      <c r="L115" t="s">
        <v>400</v>
      </c>
    </row>
    <row r="116" spans="1:12" x14ac:dyDescent="0.35">
      <c r="A116" s="2" t="s">
        <v>50</v>
      </c>
      <c r="B116" s="7" t="s">
        <v>71</v>
      </c>
      <c r="C116" s="6">
        <v>1.8</v>
      </c>
      <c r="D116" s="5" t="s">
        <v>72</v>
      </c>
      <c r="E116" s="5" t="s">
        <v>8</v>
      </c>
      <c r="F116">
        <v>0.95</v>
      </c>
      <c r="G116">
        <v>0.96</v>
      </c>
      <c r="H116" s="9">
        <v>0.95499999999999996</v>
      </c>
      <c r="I116">
        <v>0.92</v>
      </c>
      <c r="J116">
        <v>1.05</v>
      </c>
      <c r="K116" s="9">
        <v>0.98499999999999999</v>
      </c>
      <c r="L116" t="s">
        <v>398</v>
      </c>
    </row>
    <row r="117" spans="1:12" x14ac:dyDescent="0.35">
      <c r="A117" s="2" t="s">
        <v>50</v>
      </c>
      <c r="B117" s="7" t="s">
        <v>65</v>
      </c>
      <c r="C117" s="6">
        <v>9</v>
      </c>
      <c r="D117" s="5" t="s">
        <v>66</v>
      </c>
      <c r="E117" s="5" t="s">
        <v>8</v>
      </c>
      <c r="F117">
        <v>0.89</v>
      </c>
      <c r="G117">
        <v>1.0999999999999999</v>
      </c>
      <c r="H117" s="9">
        <v>0.995</v>
      </c>
      <c r="I117">
        <v>1.01</v>
      </c>
      <c r="J117">
        <v>0.86</v>
      </c>
      <c r="K117" s="9">
        <v>0.93500000000000005</v>
      </c>
      <c r="L117" t="s">
        <v>398</v>
      </c>
    </row>
    <row r="118" spans="1:12" x14ac:dyDescent="0.35">
      <c r="A118" s="2" t="s">
        <v>50</v>
      </c>
      <c r="B118" s="7" t="s">
        <v>364</v>
      </c>
      <c r="C118" s="6">
        <v>16</v>
      </c>
      <c r="D118" s="5" t="s">
        <v>365</v>
      </c>
      <c r="E118" s="5" t="s">
        <v>324</v>
      </c>
      <c r="F118">
        <v>1.01</v>
      </c>
      <c r="G118">
        <v>1.08</v>
      </c>
      <c r="H118" s="9">
        <v>1.0449999999999999</v>
      </c>
      <c r="I118">
        <v>1.04</v>
      </c>
      <c r="J118">
        <v>0.99</v>
      </c>
      <c r="K118" s="9">
        <v>1.0149999999999999</v>
      </c>
      <c r="L118" t="s">
        <v>398</v>
      </c>
    </row>
    <row r="119" spans="1:12" x14ac:dyDescent="0.35">
      <c r="A119" s="2" t="s">
        <v>50</v>
      </c>
      <c r="B119" s="7" t="s">
        <v>342</v>
      </c>
      <c r="C119" s="6">
        <v>0.5</v>
      </c>
      <c r="D119" s="5" t="s">
        <v>343</v>
      </c>
      <c r="E119" s="5" t="s">
        <v>324</v>
      </c>
      <c r="F119">
        <v>0.88</v>
      </c>
      <c r="G119">
        <v>1.0900000000000001</v>
      </c>
      <c r="H119" s="9">
        <v>0.98499999999999999</v>
      </c>
      <c r="I119">
        <v>1.0900000000000001</v>
      </c>
      <c r="J119">
        <v>1.05</v>
      </c>
      <c r="K119" s="9">
        <v>1.07</v>
      </c>
      <c r="L119" t="s">
        <v>398</v>
      </c>
    </row>
    <row r="120" spans="1:12" ht="31" x14ac:dyDescent="0.35">
      <c r="A120" s="2" t="s">
        <v>50</v>
      </c>
      <c r="B120" s="7" t="s">
        <v>379</v>
      </c>
      <c r="C120" s="6">
        <v>5</v>
      </c>
      <c r="D120" s="5" t="s">
        <v>380</v>
      </c>
      <c r="E120" s="5" t="s">
        <v>368</v>
      </c>
      <c r="F120">
        <v>0.92</v>
      </c>
      <c r="G120">
        <v>1.01</v>
      </c>
      <c r="H120" s="9">
        <v>0.96499999999999997</v>
      </c>
      <c r="I120">
        <v>0.88</v>
      </c>
      <c r="J120">
        <v>1.01</v>
      </c>
      <c r="K120" s="9">
        <v>0.94499999999999995</v>
      </c>
      <c r="L120" t="s">
        <v>398</v>
      </c>
    </row>
    <row r="121" spans="1:12" x14ac:dyDescent="0.35">
      <c r="A121" s="2" t="s">
        <v>50</v>
      </c>
      <c r="B121" s="7" t="s">
        <v>192</v>
      </c>
      <c r="C121" s="6">
        <v>1.9</v>
      </c>
      <c r="D121" s="5" t="s">
        <v>115</v>
      </c>
      <c r="E121" s="5" t="s">
        <v>92</v>
      </c>
      <c r="F121">
        <v>1.02</v>
      </c>
      <c r="G121">
        <v>0.99</v>
      </c>
      <c r="H121" s="9">
        <v>1.0049999999999999</v>
      </c>
      <c r="I121">
        <v>1.05</v>
      </c>
      <c r="J121">
        <v>0.97</v>
      </c>
      <c r="K121" s="9">
        <v>1.01</v>
      </c>
      <c r="L121" t="s">
        <v>398</v>
      </c>
    </row>
    <row r="122" spans="1:12" x14ac:dyDescent="0.35">
      <c r="A122" s="2" t="s">
        <v>50</v>
      </c>
      <c r="B122" s="7" t="s">
        <v>352</v>
      </c>
      <c r="C122" s="6">
        <v>22</v>
      </c>
      <c r="D122" s="5" t="s">
        <v>353</v>
      </c>
      <c r="E122" s="5" t="s">
        <v>324</v>
      </c>
      <c r="F122">
        <v>1.04</v>
      </c>
      <c r="G122">
        <v>1.0499999999999998</v>
      </c>
      <c r="H122" s="9">
        <v>1.0449999999999999</v>
      </c>
      <c r="I122">
        <v>0.86</v>
      </c>
      <c r="J122">
        <v>0.9</v>
      </c>
      <c r="K122" s="9">
        <v>0.88</v>
      </c>
      <c r="L122" t="s">
        <v>400</v>
      </c>
    </row>
    <row r="123" spans="1:12" x14ac:dyDescent="0.35">
      <c r="A123" s="2" t="s">
        <v>50</v>
      </c>
      <c r="B123" s="7" t="s">
        <v>178</v>
      </c>
      <c r="C123" s="6">
        <v>11</v>
      </c>
      <c r="D123" s="5" t="s">
        <v>179</v>
      </c>
      <c r="E123" s="5" t="s">
        <v>92</v>
      </c>
      <c r="F123">
        <v>0.97</v>
      </c>
      <c r="G123">
        <v>1.02</v>
      </c>
      <c r="H123" s="9">
        <v>0.995</v>
      </c>
      <c r="I123">
        <v>0.76</v>
      </c>
      <c r="J123">
        <v>0.86</v>
      </c>
      <c r="K123" s="9">
        <v>0.81</v>
      </c>
      <c r="L123" t="s">
        <v>400</v>
      </c>
    </row>
    <row r="124" spans="1:12" x14ac:dyDescent="0.35">
      <c r="A124" s="2" t="s">
        <v>50</v>
      </c>
      <c r="B124" s="7" t="s">
        <v>186</v>
      </c>
      <c r="C124" s="6">
        <v>182</v>
      </c>
      <c r="D124" s="5" t="s">
        <v>187</v>
      </c>
      <c r="E124" s="5" t="s">
        <v>92</v>
      </c>
      <c r="F124">
        <v>0.93</v>
      </c>
      <c r="G124">
        <v>0.9</v>
      </c>
      <c r="H124" s="9">
        <v>0.91500000000000004</v>
      </c>
      <c r="I124">
        <v>1.01</v>
      </c>
      <c r="J124">
        <v>1.1299999999999999</v>
      </c>
      <c r="K124" s="9">
        <v>1.07</v>
      </c>
      <c r="L124" t="s">
        <v>398</v>
      </c>
    </row>
    <row r="125" spans="1:12" x14ac:dyDescent="0.35">
      <c r="A125" s="2" t="s">
        <v>50</v>
      </c>
      <c r="B125" s="7" t="s">
        <v>163</v>
      </c>
      <c r="C125" s="6">
        <v>1</v>
      </c>
      <c r="D125" s="5" t="s">
        <v>115</v>
      </c>
      <c r="E125" s="5" t="s">
        <v>92</v>
      </c>
      <c r="F125">
        <v>0.96</v>
      </c>
      <c r="G125">
        <v>1.0299999999999998</v>
      </c>
      <c r="H125" s="9">
        <v>0.995</v>
      </c>
      <c r="I125">
        <v>1</v>
      </c>
      <c r="J125">
        <v>0.91</v>
      </c>
      <c r="K125" s="9">
        <v>0.95499999999999996</v>
      </c>
      <c r="L125" t="s">
        <v>398</v>
      </c>
    </row>
    <row r="126" spans="1:12" x14ac:dyDescent="0.35">
      <c r="A126" s="2" t="s">
        <v>50</v>
      </c>
      <c r="B126" s="7" t="s">
        <v>336</v>
      </c>
      <c r="C126" s="6">
        <v>79</v>
      </c>
      <c r="D126" s="5" t="s">
        <v>337</v>
      </c>
      <c r="E126" s="5" t="s">
        <v>324</v>
      </c>
      <c r="F126">
        <v>0.97</v>
      </c>
      <c r="G126">
        <v>1.03</v>
      </c>
      <c r="H126" s="9">
        <v>1</v>
      </c>
      <c r="I126">
        <v>0.88</v>
      </c>
      <c r="J126">
        <v>0.81</v>
      </c>
      <c r="K126" s="9">
        <v>0.85</v>
      </c>
      <c r="L126" t="s">
        <v>400</v>
      </c>
    </row>
    <row r="127" spans="1:12" x14ac:dyDescent="0.35">
      <c r="A127" s="2" t="s">
        <v>50</v>
      </c>
      <c r="B127" s="7" t="s">
        <v>358</v>
      </c>
      <c r="C127" s="6">
        <v>20000</v>
      </c>
      <c r="D127" s="5" t="s">
        <v>359</v>
      </c>
      <c r="E127" s="5" t="s">
        <v>324</v>
      </c>
      <c r="F127">
        <v>0.87</v>
      </c>
      <c r="G127">
        <v>0.92</v>
      </c>
      <c r="H127" s="9">
        <v>0.89500000000000002</v>
      </c>
      <c r="I127">
        <v>1.0899999999999999</v>
      </c>
      <c r="J127">
        <v>0.93</v>
      </c>
      <c r="K127" s="9">
        <v>1.01</v>
      </c>
      <c r="L127" t="s">
        <v>399</v>
      </c>
    </row>
    <row r="128" spans="1:12" ht="31" x14ac:dyDescent="0.35">
      <c r="A128" s="2" t="s">
        <v>50</v>
      </c>
      <c r="B128" s="7" t="s">
        <v>344</v>
      </c>
      <c r="C128" s="6">
        <v>4</v>
      </c>
      <c r="D128" s="5" t="s">
        <v>345</v>
      </c>
      <c r="E128" s="5" t="s">
        <v>324</v>
      </c>
      <c r="F128">
        <v>0.91</v>
      </c>
      <c r="G128">
        <v>0.85</v>
      </c>
      <c r="H128" s="9">
        <v>0.88</v>
      </c>
      <c r="I128">
        <v>1.02</v>
      </c>
      <c r="J128">
        <v>0.89</v>
      </c>
      <c r="K128" s="9">
        <v>0.96</v>
      </c>
      <c r="L128" t="s">
        <v>399</v>
      </c>
    </row>
    <row r="129" spans="1:12" x14ac:dyDescent="0.35">
      <c r="A129" s="2" t="s">
        <v>50</v>
      </c>
      <c r="B129" s="7" t="s">
        <v>311</v>
      </c>
      <c r="C129" s="6">
        <v>90</v>
      </c>
      <c r="D129" s="5" t="s">
        <v>312</v>
      </c>
      <c r="E129" s="5" t="s">
        <v>306</v>
      </c>
      <c r="F129">
        <v>0.92</v>
      </c>
      <c r="G129">
        <v>1.05</v>
      </c>
      <c r="H129" s="9">
        <v>0.98499999999999999</v>
      </c>
      <c r="I129">
        <v>1.1000000000000001</v>
      </c>
      <c r="J129">
        <v>1.03</v>
      </c>
      <c r="K129" s="9">
        <v>1.0649999999999999</v>
      </c>
      <c r="L129" t="s">
        <v>398</v>
      </c>
    </row>
    <row r="130" spans="1:12" x14ac:dyDescent="0.35">
      <c r="A130" s="2" t="s">
        <v>50</v>
      </c>
      <c r="B130" s="7" t="s">
        <v>55</v>
      </c>
      <c r="C130" s="6">
        <v>170</v>
      </c>
      <c r="D130" s="5" t="s">
        <v>56</v>
      </c>
      <c r="E130" s="5" t="s">
        <v>8</v>
      </c>
      <c r="F130">
        <v>0.89</v>
      </c>
      <c r="G130">
        <v>0.98</v>
      </c>
      <c r="H130" s="9">
        <v>0.93500000000000005</v>
      </c>
      <c r="I130">
        <v>1.26</v>
      </c>
      <c r="J130">
        <v>1.03</v>
      </c>
      <c r="K130" s="9">
        <v>1.145</v>
      </c>
      <c r="L130" t="s">
        <v>398</v>
      </c>
    </row>
    <row r="131" spans="1:12" x14ac:dyDescent="0.35">
      <c r="A131" s="2" t="s">
        <v>50</v>
      </c>
      <c r="B131" s="7" t="s">
        <v>387</v>
      </c>
      <c r="C131" s="6">
        <v>10</v>
      </c>
      <c r="D131" s="5" t="s">
        <v>388</v>
      </c>
      <c r="E131" s="5" t="s">
        <v>368</v>
      </c>
      <c r="F131">
        <v>1.07</v>
      </c>
      <c r="G131">
        <v>1.03</v>
      </c>
      <c r="H131" s="9">
        <v>1.05</v>
      </c>
      <c r="I131">
        <v>1.05</v>
      </c>
      <c r="J131">
        <v>1.03</v>
      </c>
      <c r="K131" s="9">
        <v>1.04</v>
      </c>
      <c r="L131" t="s">
        <v>398</v>
      </c>
    </row>
    <row r="132" spans="1:12" x14ac:dyDescent="0.35">
      <c r="A132" s="2" t="s">
        <v>50</v>
      </c>
      <c r="B132" s="7" t="s">
        <v>182</v>
      </c>
      <c r="C132" s="6">
        <v>1100</v>
      </c>
      <c r="D132" s="5" t="s">
        <v>183</v>
      </c>
      <c r="E132" s="5" t="s">
        <v>92</v>
      </c>
      <c r="F132">
        <v>0.97</v>
      </c>
      <c r="G132">
        <v>1.08</v>
      </c>
      <c r="H132" s="9">
        <v>1.0249999999999999</v>
      </c>
      <c r="I132">
        <v>0.9</v>
      </c>
      <c r="J132">
        <v>1.06</v>
      </c>
      <c r="K132" s="9">
        <v>0.98</v>
      </c>
      <c r="L132" t="s">
        <v>398</v>
      </c>
    </row>
    <row r="133" spans="1:12" x14ac:dyDescent="0.35">
      <c r="A133" s="2" t="s">
        <v>50</v>
      </c>
      <c r="B133" s="7" t="s">
        <v>293</v>
      </c>
      <c r="C133" s="6">
        <v>1.6</v>
      </c>
      <c r="D133" s="5" t="s">
        <v>294</v>
      </c>
      <c r="E133" s="5" t="s">
        <v>295</v>
      </c>
      <c r="F133">
        <v>1.0399999999999998</v>
      </c>
      <c r="G133">
        <v>1.04</v>
      </c>
      <c r="H133" s="9">
        <v>1.04</v>
      </c>
      <c r="I133">
        <v>0.95000000000000007</v>
      </c>
      <c r="J133">
        <v>0.99</v>
      </c>
      <c r="K133" s="9">
        <v>0.97</v>
      </c>
      <c r="L133" t="s">
        <v>398</v>
      </c>
    </row>
    <row r="134" spans="1:12" x14ac:dyDescent="0.35">
      <c r="A134" s="2" t="s">
        <v>50</v>
      </c>
      <c r="B134" s="7" t="s">
        <v>389</v>
      </c>
      <c r="C134" s="6">
        <v>6</v>
      </c>
      <c r="D134" s="5" t="s">
        <v>390</v>
      </c>
      <c r="E134" s="5" t="s">
        <v>368</v>
      </c>
      <c r="F134">
        <v>1.07</v>
      </c>
      <c r="G134">
        <v>0.93</v>
      </c>
      <c r="H134" s="9">
        <v>1</v>
      </c>
      <c r="I134">
        <v>0.96</v>
      </c>
      <c r="J134">
        <v>0.96</v>
      </c>
      <c r="K134" s="9">
        <v>0.96</v>
      </c>
      <c r="L134" t="s">
        <v>398</v>
      </c>
    </row>
    <row r="135" spans="1:12" ht="31" x14ac:dyDescent="0.35">
      <c r="A135" s="2" t="s">
        <v>50</v>
      </c>
      <c r="B135" s="7" t="s">
        <v>226</v>
      </c>
      <c r="C135" s="6">
        <v>1600</v>
      </c>
      <c r="D135" s="5" t="s">
        <v>227</v>
      </c>
      <c r="E135" s="5" t="s">
        <v>228</v>
      </c>
      <c r="F135">
        <v>1.1299999999999999</v>
      </c>
      <c r="G135">
        <v>1.01</v>
      </c>
      <c r="H135" s="9">
        <v>1.07</v>
      </c>
      <c r="I135">
        <v>1.0999999999999999</v>
      </c>
      <c r="J135">
        <v>0.97</v>
      </c>
      <c r="K135" s="9">
        <v>1.0349999999999999</v>
      </c>
      <c r="L135" t="s">
        <v>398</v>
      </c>
    </row>
    <row r="136" spans="1:12" x14ac:dyDescent="0.35">
      <c r="A136" s="2" t="s">
        <v>50</v>
      </c>
      <c r="B136" s="7" t="s">
        <v>338</v>
      </c>
      <c r="C136" s="6">
        <v>20</v>
      </c>
      <c r="D136" s="5" t="s">
        <v>339</v>
      </c>
      <c r="E136" s="5" t="s">
        <v>324</v>
      </c>
      <c r="F136">
        <v>0.97</v>
      </c>
      <c r="G136">
        <v>0.97</v>
      </c>
      <c r="H136" s="9">
        <v>0.97</v>
      </c>
      <c r="I136">
        <v>1.07</v>
      </c>
      <c r="J136">
        <v>1.06</v>
      </c>
      <c r="K136" s="9">
        <v>1.0649999999999999</v>
      </c>
      <c r="L136" t="s">
        <v>398</v>
      </c>
    </row>
    <row r="137" spans="1:12" x14ac:dyDescent="0.35">
      <c r="A137" s="2" t="s">
        <v>50</v>
      </c>
      <c r="B137" s="7" t="s">
        <v>157</v>
      </c>
      <c r="C137" s="6">
        <v>4</v>
      </c>
      <c r="D137" s="5" t="s">
        <v>158</v>
      </c>
      <c r="E137" s="5" t="s">
        <v>92</v>
      </c>
      <c r="F137">
        <v>1.08</v>
      </c>
      <c r="G137">
        <v>1.08</v>
      </c>
      <c r="H137" s="9">
        <v>1.08</v>
      </c>
      <c r="I137">
        <v>0.77</v>
      </c>
      <c r="J137">
        <v>0.91</v>
      </c>
      <c r="K137" s="9">
        <v>0.84</v>
      </c>
      <c r="L137" t="s">
        <v>400</v>
      </c>
    </row>
    <row r="138" spans="1:12" x14ac:dyDescent="0.35">
      <c r="A138" s="2" t="s">
        <v>50</v>
      </c>
      <c r="B138" s="7" t="s">
        <v>202</v>
      </c>
      <c r="C138" s="6">
        <v>48</v>
      </c>
      <c r="D138" s="5" t="s">
        <v>203</v>
      </c>
      <c r="E138" s="5" t="s">
        <v>92</v>
      </c>
      <c r="F138">
        <v>1.1099999999999999</v>
      </c>
      <c r="G138">
        <v>1.0899999999999999</v>
      </c>
      <c r="H138" s="9">
        <v>1.1000000000000001</v>
      </c>
      <c r="I138">
        <v>0.86</v>
      </c>
      <c r="J138">
        <v>0.72</v>
      </c>
      <c r="K138" s="9">
        <v>0.79</v>
      </c>
      <c r="L138" t="s">
        <v>400</v>
      </c>
    </row>
    <row r="139" spans="1:12" x14ac:dyDescent="0.35">
      <c r="A139" s="2" t="s">
        <v>50</v>
      </c>
      <c r="B139" s="7" t="s">
        <v>161</v>
      </c>
      <c r="C139" s="6">
        <v>100</v>
      </c>
      <c r="D139" s="5" t="s">
        <v>162</v>
      </c>
      <c r="E139" s="5" t="s">
        <v>92</v>
      </c>
      <c r="F139">
        <v>0.98000000000000009</v>
      </c>
      <c r="G139">
        <v>1.0499999999999998</v>
      </c>
      <c r="H139" s="9">
        <v>1.0149999999999999</v>
      </c>
      <c r="I139">
        <v>1.02</v>
      </c>
      <c r="J139">
        <v>0.91</v>
      </c>
      <c r="K139" s="9">
        <v>0.96499999999999997</v>
      </c>
      <c r="L139" t="s">
        <v>398</v>
      </c>
    </row>
    <row r="140" spans="1:12" ht="31" x14ac:dyDescent="0.35">
      <c r="A140" s="2" t="s">
        <v>50</v>
      </c>
      <c r="B140" s="7" t="s">
        <v>229</v>
      </c>
      <c r="C140" s="6">
        <v>50</v>
      </c>
      <c r="D140" s="5" t="s">
        <v>52</v>
      </c>
      <c r="E140" s="5" t="s">
        <v>230</v>
      </c>
      <c r="F140">
        <v>0.97</v>
      </c>
      <c r="G140">
        <v>1.1199999999999999</v>
      </c>
      <c r="H140" s="9">
        <v>1.0449999999999999</v>
      </c>
      <c r="I140">
        <v>0.82</v>
      </c>
      <c r="J140">
        <v>0.91</v>
      </c>
      <c r="K140" s="9">
        <v>0.86499999999999999</v>
      </c>
      <c r="L140" t="s">
        <v>400</v>
      </c>
    </row>
    <row r="141" spans="1:12" x14ac:dyDescent="0.35">
      <c r="A141" s="2" t="s">
        <v>50</v>
      </c>
      <c r="B141" s="7" t="s">
        <v>164</v>
      </c>
      <c r="C141" s="6">
        <v>160</v>
      </c>
      <c r="D141" s="5" t="s">
        <v>165</v>
      </c>
      <c r="E141" s="5" t="s">
        <v>92</v>
      </c>
      <c r="F141">
        <v>1.04</v>
      </c>
      <c r="G141">
        <v>1.02</v>
      </c>
      <c r="H141" s="9">
        <v>1.03</v>
      </c>
      <c r="I141">
        <v>0.75</v>
      </c>
      <c r="J141">
        <v>0.86</v>
      </c>
      <c r="K141" s="9">
        <v>0.80500000000000005</v>
      </c>
      <c r="L141" t="s">
        <v>400</v>
      </c>
    </row>
    <row r="142" spans="1:12" x14ac:dyDescent="0.35">
      <c r="A142" s="2" t="s">
        <v>50</v>
      </c>
      <c r="B142" s="7" t="s">
        <v>159</v>
      </c>
      <c r="C142" s="6">
        <v>300</v>
      </c>
      <c r="D142" s="5" t="s">
        <v>160</v>
      </c>
      <c r="E142" s="5" t="s">
        <v>92</v>
      </c>
      <c r="F142">
        <v>0.94</v>
      </c>
      <c r="G142">
        <v>1.0399999999999998</v>
      </c>
      <c r="H142" s="9">
        <v>0.99</v>
      </c>
      <c r="I142">
        <v>1.1000000000000001</v>
      </c>
      <c r="J142">
        <v>0.96000000000000008</v>
      </c>
      <c r="K142" s="9">
        <v>1.03</v>
      </c>
      <c r="L142" t="s">
        <v>398</v>
      </c>
    </row>
    <row r="143" spans="1:12" ht="31" x14ac:dyDescent="0.35">
      <c r="A143" s="2" t="s">
        <v>50</v>
      </c>
      <c r="B143" s="7" t="s">
        <v>340</v>
      </c>
      <c r="C143" s="6">
        <v>60</v>
      </c>
      <c r="D143" s="5" t="s">
        <v>341</v>
      </c>
      <c r="E143" s="5" t="s">
        <v>324</v>
      </c>
      <c r="F143">
        <v>0.67</v>
      </c>
      <c r="G143">
        <v>0.59</v>
      </c>
      <c r="H143" s="9">
        <v>0.63</v>
      </c>
      <c r="I143">
        <v>0.67</v>
      </c>
      <c r="J143">
        <v>0.32</v>
      </c>
      <c r="K143" s="9">
        <v>0.495</v>
      </c>
      <c r="L143" t="s">
        <v>400</v>
      </c>
    </row>
    <row r="144" spans="1:12" x14ac:dyDescent="0.35">
      <c r="A144" s="2" t="s">
        <v>50</v>
      </c>
      <c r="B144" s="7" t="s">
        <v>224</v>
      </c>
      <c r="C144" s="6">
        <v>300</v>
      </c>
      <c r="D144" s="5" t="s">
        <v>225</v>
      </c>
      <c r="E144" s="5" t="s">
        <v>219</v>
      </c>
      <c r="F144">
        <v>0.91</v>
      </c>
      <c r="G144">
        <v>0.93</v>
      </c>
      <c r="H144" s="9">
        <v>0.92</v>
      </c>
      <c r="I144">
        <v>1.25</v>
      </c>
      <c r="J144">
        <v>1.0399999999999998</v>
      </c>
      <c r="K144" s="9">
        <v>1.145</v>
      </c>
      <c r="L144" t="s">
        <v>398</v>
      </c>
    </row>
    <row r="145" spans="1:12" ht="31" x14ac:dyDescent="0.35">
      <c r="A145" s="2" t="s">
        <v>50</v>
      </c>
      <c r="B145" s="7" t="s">
        <v>272</v>
      </c>
      <c r="C145" s="6">
        <v>5.2</v>
      </c>
      <c r="D145" s="5" t="s">
        <v>273</v>
      </c>
      <c r="E145" s="5" t="s">
        <v>267</v>
      </c>
      <c r="F145">
        <v>1.01</v>
      </c>
      <c r="G145">
        <v>0.75</v>
      </c>
      <c r="H145" s="9">
        <v>0.88</v>
      </c>
      <c r="I145">
        <v>0.77</v>
      </c>
      <c r="J145">
        <v>1.02</v>
      </c>
      <c r="K145" s="9">
        <v>0.89500000000000002</v>
      </c>
      <c r="L145" t="s">
        <v>402</v>
      </c>
    </row>
    <row r="146" spans="1:12" x14ac:dyDescent="0.35">
      <c r="A146" s="2" t="s">
        <v>50</v>
      </c>
      <c r="B146" s="7" t="s">
        <v>168</v>
      </c>
      <c r="C146" s="6">
        <v>6</v>
      </c>
      <c r="D146" s="5" t="s">
        <v>169</v>
      </c>
      <c r="E146" s="5" t="s">
        <v>92</v>
      </c>
      <c r="F146">
        <v>1.02</v>
      </c>
      <c r="G146">
        <v>1.0899999999999999</v>
      </c>
      <c r="H146" s="9">
        <v>1.0549999999999999</v>
      </c>
      <c r="I146">
        <v>0.9</v>
      </c>
      <c r="J146">
        <v>0.89</v>
      </c>
      <c r="K146" s="9">
        <v>0.89500000000000002</v>
      </c>
      <c r="L146" t="s">
        <v>400</v>
      </c>
    </row>
    <row r="147" spans="1:12" x14ac:dyDescent="0.35">
      <c r="A147" s="2" t="s">
        <v>50</v>
      </c>
      <c r="B147" s="7" t="s">
        <v>61</v>
      </c>
      <c r="C147" s="6">
        <v>1.5</v>
      </c>
      <c r="D147" s="5" t="s">
        <v>62</v>
      </c>
      <c r="E147" s="5" t="s">
        <v>8</v>
      </c>
      <c r="F147">
        <v>1.05</v>
      </c>
      <c r="G147">
        <v>1.0399999999999998</v>
      </c>
      <c r="H147" s="9">
        <v>1.0449999999999999</v>
      </c>
      <c r="I147">
        <v>1.03</v>
      </c>
      <c r="J147">
        <v>1.0999999999999999</v>
      </c>
      <c r="K147" s="9">
        <v>1.0649999999999999</v>
      </c>
      <c r="L147" t="s">
        <v>398</v>
      </c>
    </row>
    <row r="148" spans="1:12" x14ac:dyDescent="0.35">
      <c r="A148" s="2" t="s">
        <v>50</v>
      </c>
      <c r="B148" s="7" t="s">
        <v>188</v>
      </c>
      <c r="C148" s="6">
        <v>300</v>
      </c>
      <c r="D148" s="5" t="s">
        <v>189</v>
      </c>
      <c r="E148" s="5" t="s">
        <v>92</v>
      </c>
      <c r="F148">
        <v>0.99</v>
      </c>
      <c r="G148">
        <v>1.1099999999999999</v>
      </c>
      <c r="H148" s="9">
        <v>1.05</v>
      </c>
      <c r="I148">
        <v>0.93</v>
      </c>
      <c r="J148">
        <v>0.9</v>
      </c>
      <c r="K148" s="9">
        <v>0.91500000000000004</v>
      </c>
      <c r="L148" t="s">
        <v>398</v>
      </c>
    </row>
    <row r="149" spans="1:12" x14ac:dyDescent="0.35">
      <c r="A149" s="2" t="s">
        <v>50</v>
      </c>
      <c r="B149" s="7" t="s">
        <v>63</v>
      </c>
      <c r="C149" s="6">
        <v>4</v>
      </c>
      <c r="D149" s="5" t="s">
        <v>64</v>
      </c>
      <c r="E149" s="5" t="s">
        <v>8</v>
      </c>
      <c r="F149">
        <v>1.07</v>
      </c>
      <c r="G149">
        <v>1.0499999999999998</v>
      </c>
      <c r="H149" s="9">
        <v>1.06</v>
      </c>
      <c r="I149">
        <v>0.93</v>
      </c>
      <c r="J149">
        <v>0.9</v>
      </c>
      <c r="K149" s="9">
        <v>0.91500000000000004</v>
      </c>
      <c r="L149" t="s">
        <v>398</v>
      </c>
    </row>
    <row r="150" spans="1:12" x14ac:dyDescent="0.35">
      <c r="A150" s="2" t="s">
        <v>50</v>
      </c>
      <c r="B150" s="7" t="s">
        <v>85</v>
      </c>
      <c r="C150" s="6">
        <v>50</v>
      </c>
      <c r="D150" s="5" t="s">
        <v>86</v>
      </c>
      <c r="E150" s="5" t="s">
        <v>8</v>
      </c>
      <c r="F150">
        <v>0.95</v>
      </c>
      <c r="G150">
        <v>0.8</v>
      </c>
      <c r="H150" s="9">
        <v>0.875</v>
      </c>
      <c r="I150">
        <v>0.92</v>
      </c>
      <c r="J150">
        <v>1.01</v>
      </c>
      <c r="K150" s="9">
        <v>0.96499999999999997</v>
      </c>
      <c r="L150" t="s">
        <v>399</v>
      </c>
    </row>
    <row r="151" spans="1:12" x14ac:dyDescent="0.35">
      <c r="A151" s="2" t="s">
        <v>50</v>
      </c>
      <c r="B151" s="7" t="s">
        <v>222</v>
      </c>
      <c r="C151" s="6">
        <v>10</v>
      </c>
      <c r="D151" s="5" t="s">
        <v>223</v>
      </c>
      <c r="E151" s="5" t="s">
        <v>219</v>
      </c>
      <c r="F151">
        <v>0.98000000000000009</v>
      </c>
      <c r="G151">
        <v>1.01</v>
      </c>
      <c r="H151" s="9">
        <v>0.995</v>
      </c>
      <c r="I151">
        <v>1.0499999999999998</v>
      </c>
      <c r="J151">
        <v>0.9</v>
      </c>
      <c r="K151" s="9">
        <v>0.97499999999999998</v>
      </c>
      <c r="L151" t="s">
        <v>398</v>
      </c>
    </row>
    <row r="152" spans="1:12" x14ac:dyDescent="0.35">
      <c r="A152" s="2" t="s">
        <v>50</v>
      </c>
      <c r="B152" s="7" t="s">
        <v>200</v>
      </c>
      <c r="C152" s="6">
        <v>14</v>
      </c>
      <c r="D152" s="5" t="s">
        <v>201</v>
      </c>
      <c r="E152" s="5" t="s">
        <v>92</v>
      </c>
      <c r="F152">
        <v>0.84</v>
      </c>
      <c r="G152">
        <v>0.92</v>
      </c>
      <c r="H152" s="9">
        <v>0.88</v>
      </c>
      <c r="I152">
        <v>0.89</v>
      </c>
      <c r="J152">
        <v>1.03</v>
      </c>
      <c r="K152" s="9">
        <v>0.96</v>
      </c>
      <c r="L152" t="s">
        <v>399</v>
      </c>
    </row>
    <row r="153" spans="1:12" x14ac:dyDescent="0.35">
      <c r="A153" s="2" t="s">
        <v>50</v>
      </c>
      <c r="B153" s="7" t="s">
        <v>362</v>
      </c>
      <c r="C153" s="6">
        <v>40</v>
      </c>
      <c r="D153" s="5" t="s">
        <v>363</v>
      </c>
      <c r="E153" s="5" t="s">
        <v>324</v>
      </c>
      <c r="F153">
        <v>0.87</v>
      </c>
      <c r="G153">
        <v>1.1299999999999999</v>
      </c>
      <c r="H153" s="9">
        <v>1</v>
      </c>
      <c r="I153">
        <v>1.0799999999999998</v>
      </c>
      <c r="J153">
        <v>0.94000000000000006</v>
      </c>
      <c r="K153" s="9">
        <v>1.01</v>
      </c>
      <c r="L153" t="s">
        <v>398</v>
      </c>
    </row>
    <row r="154" spans="1:12" x14ac:dyDescent="0.35">
      <c r="A154" s="2" t="s">
        <v>50</v>
      </c>
      <c r="B154" s="7" t="s">
        <v>83</v>
      </c>
      <c r="C154" s="6">
        <v>75</v>
      </c>
      <c r="D154" s="5" t="s">
        <v>84</v>
      </c>
      <c r="E154" s="5" t="s">
        <v>8</v>
      </c>
      <c r="F154">
        <v>1.0499999999999998</v>
      </c>
      <c r="G154">
        <v>1.0799999999999998</v>
      </c>
      <c r="H154" s="9">
        <v>1.0649999999999999</v>
      </c>
      <c r="I154">
        <v>1.01</v>
      </c>
      <c r="J154">
        <v>0.95000000000000007</v>
      </c>
      <c r="K154" s="9">
        <v>0.98</v>
      </c>
      <c r="L154" t="s">
        <v>398</v>
      </c>
    </row>
    <row r="155" spans="1:12" x14ac:dyDescent="0.35">
      <c r="A155" s="2" t="s">
        <v>50</v>
      </c>
      <c r="B155" s="7" t="s">
        <v>384</v>
      </c>
      <c r="C155" s="6">
        <v>23</v>
      </c>
      <c r="D155" s="5" t="s">
        <v>385</v>
      </c>
      <c r="E155" s="5" t="s">
        <v>368</v>
      </c>
      <c r="F155">
        <v>1.0799999999999998</v>
      </c>
      <c r="G155">
        <v>1.03</v>
      </c>
      <c r="H155" s="9">
        <v>1.0549999999999999</v>
      </c>
      <c r="I155">
        <v>1.0999999999999999</v>
      </c>
      <c r="J155">
        <v>1.02</v>
      </c>
      <c r="K155" s="9">
        <v>1.06</v>
      </c>
      <c r="L155" t="s">
        <v>398</v>
      </c>
    </row>
    <row r="156" spans="1:12" x14ac:dyDescent="0.35">
      <c r="A156" s="2" t="s">
        <v>50</v>
      </c>
      <c r="B156" s="7" t="s">
        <v>57</v>
      </c>
      <c r="C156" s="6">
        <v>38.5</v>
      </c>
      <c r="D156" s="5" t="s">
        <v>58</v>
      </c>
      <c r="E156" s="5" t="s">
        <v>8</v>
      </c>
      <c r="F156">
        <v>0.9</v>
      </c>
      <c r="G156">
        <v>0.98000000000000009</v>
      </c>
      <c r="H156" s="9">
        <v>0.94</v>
      </c>
      <c r="I156">
        <v>1.0599999999999998</v>
      </c>
      <c r="J156">
        <v>1.0699999999999998</v>
      </c>
      <c r="K156" s="9">
        <v>1.0649999999999999</v>
      </c>
      <c r="L156" t="s">
        <v>398</v>
      </c>
    </row>
    <row r="157" spans="1:12" x14ac:dyDescent="0.35">
      <c r="A157" s="2" t="s">
        <v>50</v>
      </c>
      <c r="B157" s="7" t="s">
        <v>250</v>
      </c>
      <c r="C157" s="6">
        <v>160</v>
      </c>
      <c r="D157" s="5" t="s">
        <v>251</v>
      </c>
      <c r="E157" s="5" t="s">
        <v>252</v>
      </c>
      <c r="F157">
        <v>0.87</v>
      </c>
      <c r="G157">
        <v>1.0299999999999998</v>
      </c>
      <c r="H157" s="9">
        <v>0.95</v>
      </c>
      <c r="I157">
        <v>1.0399999999999998</v>
      </c>
      <c r="J157">
        <v>0.94000000000000006</v>
      </c>
      <c r="K157" s="9">
        <v>0.99</v>
      </c>
      <c r="L157" t="s">
        <v>398</v>
      </c>
    </row>
    <row r="158" spans="1:12" x14ac:dyDescent="0.35">
      <c r="A158" s="2" t="s">
        <v>50</v>
      </c>
      <c r="B158" s="7" t="s">
        <v>291</v>
      </c>
      <c r="C158" s="6">
        <v>0.7</v>
      </c>
      <c r="D158" s="5" t="s">
        <v>292</v>
      </c>
      <c r="E158" s="5" t="s">
        <v>284</v>
      </c>
      <c r="F158">
        <v>0.92</v>
      </c>
      <c r="G158">
        <v>1.02</v>
      </c>
      <c r="H158" s="9">
        <v>0.97</v>
      </c>
      <c r="I158">
        <v>0.91</v>
      </c>
      <c r="J158">
        <v>0.87</v>
      </c>
      <c r="K158" s="9">
        <v>0.89</v>
      </c>
      <c r="L158" t="s">
        <v>400</v>
      </c>
    </row>
    <row r="159" spans="1:12" x14ac:dyDescent="0.35">
      <c r="A159" s="2" t="s">
        <v>50</v>
      </c>
      <c r="B159" s="7" t="s">
        <v>190</v>
      </c>
      <c r="C159" s="6">
        <v>160</v>
      </c>
      <c r="D159" s="5" t="s">
        <v>191</v>
      </c>
      <c r="E159" s="5" t="s">
        <v>92</v>
      </c>
      <c r="F159">
        <v>1.05</v>
      </c>
      <c r="G159">
        <v>1.3199999999999998</v>
      </c>
      <c r="H159" s="9">
        <v>1.1850000000000001</v>
      </c>
      <c r="I159">
        <v>1.0900000000000001</v>
      </c>
      <c r="J159">
        <v>0.92</v>
      </c>
      <c r="K159" s="9">
        <v>1.0049999999999999</v>
      </c>
      <c r="L159" t="s">
        <v>398</v>
      </c>
    </row>
    <row r="160" spans="1:12" x14ac:dyDescent="0.35">
      <c r="A160" s="2" t="s">
        <v>50</v>
      </c>
      <c r="B160" s="7" t="s">
        <v>393</v>
      </c>
      <c r="C160" s="6">
        <v>10000</v>
      </c>
      <c r="D160" s="5" t="s">
        <v>394</v>
      </c>
      <c r="E160" s="5" t="s">
        <v>395</v>
      </c>
      <c r="F160">
        <v>0.84</v>
      </c>
      <c r="G160">
        <v>1.08</v>
      </c>
      <c r="H160" s="9">
        <v>0.96</v>
      </c>
      <c r="I160">
        <v>0.96</v>
      </c>
      <c r="J160">
        <v>0.96</v>
      </c>
      <c r="K160" s="9">
        <v>0.96</v>
      </c>
      <c r="L160" t="s">
        <v>398</v>
      </c>
    </row>
    <row r="161" spans="1:12" x14ac:dyDescent="0.35">
      <c r="A161" s="2" t="s">
        <v>50</v>
      </c>
      <c r="B161" s="7" t="s">
        <v>360</v>
      </c>
      <c r="C161" s="6">
        <v>1</v>
      </c>
      <c r="D161" s="5" t="s">
        <v>361</v>
      </c>
      <c r="E161" s="5" t="s">
        <v>324</v>
      </c>
      <c r="F161">
        <v>0.97</v>
      </c>
      <c r="G161">
        <v>1.1199999999999999</v>
      </c>
      <c r="H161" s="9">
        <v>1.0449999999999999</v>
      </c>
      <c r="I161">
        <v>0.98</v>
      </c>
      <c r="J161">
        <v>0.91</v>
      </c>
      <c r="K161" s="9">
        <v>0.94499999999999995</v>
      </c>
      <c r="L161" t="s">
        <v>398</v>
      </c>
    </row>
    <row r="162" spans="1:12" x14ac:dyDescent="0.35">
      <c r="A162" s="2" t="s">
        <v>50</v>
      </c>
      <c r="B162" s="7" t="s">
        <v>206</v>
      </c>
      <c r="C162" s="6">
        <v>4800</v>
      </c>
      <c r="D162" s="5" t="s">
        <v>207</v>
      </c>
      <c r="E162" s="5" t="s">
        <v>92</v>
      </c>
      <c r="F162">
        <v>0.98</v>
      </c>
      <c r="G162">
        <v>0.95000000000000007</v>
      </c>
      <c r="H162" s="9">
        <v>0.96499999999999997</v>
      </c>
      <c r="I162">
        <v>0.93</v>
      </c>
      <c r="J162">
        <v>1.0399999999999998</v>
      </c>
      <c r="K162" s="9">
        <v>0.98499999999999999</v>
      </c>
      <c r="L162" t="s">
        <v>398</v>
      </c>
    </row>
    <row r="163" spans="1:12" x14ac:dyDescent="0.35">
      <c r="A163" s="2" t="s">
        <v>50</v>
      </c>
      <c r="B163" s="7" t="s">
        <v>354</v>
      </c>
      <c r="C163" s="6">
        <v>50</v>
      </c>
      <c r="D163" s="5" t="s">
        <v>355</v>
      </c>
      <c r="E163" s="5" t="s">
        <v>324</v>
      </c>
      <c r="F163">
        <v>0.94</v>
      </c>
      <c r="G163">
        <v>1.1000000000000001</v>
      </c>
      <c r="H163" s="9">
        <v>1.02</v>
      </c>
      <c r="I163">
        <v>0.92</v>
      </c>
      <c r="J163">
        <v>1.0900000000000001</v>
      </c>
      <c r="K163" s="9">
        <v>1.0049999999999999</v>
      </c>
      <c r="L163" t="s">
        <v>398</v>
      </c>
    </row>
    <row r="164" spans="1:12" x14ac:dyDescent="0.35">
      <c r="A164" s="2" t="s">
        <v>50</v>
      </c>
      <c r="B164" s="7" t="s">
        <v>184</v>
      </c>
      <c r="C164" s="6">
        <v>60</v>
      </c>
      <c r="D164" s="5" t="s">
        <v>185</v>
      </c>
      <c r="E164" s="5" t="s">
        <v>92</v>
      </c>
      <c r="F164">
        <v>0.97</v>
      </c>
      <c r="G164">
        <v>1.0499999999999998</v>
      </c>
      <c r="H164" s="9">
        <v>1.01</v>
      </c>
      <c r="I164">
        <v>0.94</v>
      </c>
      <c r="J164">
        <v>0.57000000000000006</v>
      </c>
      <c r="K164" s="9">
        <v>0.755</v>
      </c>
      <c r="L164" t="s">
        <v>400</v>
      </c>
    </row>
    <row r="165" spans="1:12" x14ac:dyDescent="0.35">
      <c r="A165" s="2" t="s">
        <v>50</v>
      </c>
      <c r="B165" s="7" t="s">
        <v>377</v>
      </c>
      <c r="C165" s="6">
        <v>5400</v>
      </c>
      <c r="D165" s="5" t="s">
        <v>378</v>
      </c>
      <c r="E165" s="5" t="s">
        <v>368</v>
      </c>
      <c r="F165">
        <v>1.06</v>
      </c>
      <c r="G165">
        <v>1.01</v>
      </c>
      <c r="H165" s="9">
        <v>1.0349999999999999</v>
      </c>
      <c r="I165">
        <v>0.74</v>
      </c>
      <c r="J165">
        <v>0.85</v>
      </c>
      <c r="K165" s="9">
        <v>0.79500000000000004</v>
      </c>
      <c r="L165" t="s">
        <v>400</v>
      </c>
    </row>
    <row r="166" spans="1:12" x14ac:dyDescent="0.35">
      <c r="A166" s="2" t="s">
        <v>50</v>
      </c>
      <c r="B166" s="7" t="s">
        <v>264</v>
      </c>
      <c r="C166" s="6">
        <v>41</v>
      </c>
      <c r="D166" s="5" t="s">
        <v>262</v>
      </c>
      <c r="E166" s="5" t="s">
        <v>263</v>
      </c>
      <c r="F166">
        <v>0.8</v>
      </c>
      <c r="G166">
        <v>0.89</v>
      </c>
      <c r="H166" s="9">
        <v>0.84499999999999997</v>
      </c>
      <c r="I166">
        <v>1</v>
      </c>
      <c r="J166">
        <v>0.94000000000000006</v>
      </c>
      <c r="K166" s="9">
        <v>0.97</v>
      </c>
      <c r="L166" t="s">
        <v>399</v>
      </c>
    </row>
    <row r="167" spans="1:12" x14ac:dyDescent="0.35">
      <c r="A167" s="2" t="s">
        <v>50</v>
      </c>
      <c r="B167" s="7" t="s">
        <v>383</v>
      </c>
      <c r="C167" s="6">
        <v>9</v>
      </c>
      <c r="D167" s="5" t="s">
        <v>13</v>
      </c>
      <c r="E167" s="5" t="s">
        <v>368</v>
      </c>
      <c r="F167">
        <v>0.96</v>
      </c>
      <c r="G167">
        <v>1.06</v>
      </c>
      <c r="H167" s="9">
        <v>1.01</v>
      </c>
      <c r="I167">
        <v>0.79</v>
      </c>
      <c r="J167">
        <v>0.94</v>
      </c>
      <c r="K167" s="9">
        <v>0.86499999999999999</v>
      </c>
      <c r="L167" t="s">
        <v>400</v>
      </c>
    </row>
    <row r="168" spans="1:12" x14ac:dyDescent="0.35">
      <c r="A168" s="2" t="s">
        <v>50</v>
      </c>
      <c r="B168" s="7" t="s">
        <v>194</v>
      </c>
      <c r="C168" s="6">
        <v>26</v>
      </c>
      <c r="D168" s="5" t="s">
        <v>195</v>
      </c>
      <c r="E168" s="5" t="s">
        <v>92</v>
      </c>
      <c r="F168">
        <v>1.05</v>
      </c>
      <c r="G168">
        <v>1.1000000000000001</v>
      </c>
      <c r="H168" s="9">
        <v>1.075</v>
      </c>
      <c r="I168">
        <v>0.93</v>
      </c>
      <c r="J168">
        <v>0.95</v>
      </c>
      <c r="K168" s="9">
        <v>0.94</v>
      </c>
      <c r="L168" t="s">
        <v>398</v>
      </c>
    </row>
    <row r="169" spans="1:12" x14ac:dyDescent="0.35">
      <c r="A169" s="2" t="s">
        <v>50</v>
      </c>
      <c r="B169" s="7" t="s">
        <v>318</v>
      </c>
      <c r="C169" s="6">
        <v>50</v>
      </c>
      <c r="D169" s="5" t="s">
        <v>319</v>
      </c>
      <c r="E169" s="5" t="s">
        <v>317</v>
      </c>
      <c r="F169">
        <v>1.01</v>
      </c>
      <c r="G169">
        <v>0.96000000000000008</v>
      </c>
      <c r="H169" s="9">
        <v>0.98499999999999999</v>
      </c>
      <c r="I169">
        <v>0.9900000000000001</v>
      </c>
      <c r="J169">
        <v>1.0899999999999999</v>
      </c>
      <c r="K169" s="9">
        <v>1.04</v>
      </c>
      <c r="L169" t="s">
        <v>398</v>
      </c>
    </row>
    <row r="170" spans="1:12" x14ac:dyDescent="0.35">
      <c r="A170" s="2" t="s">
        <v>50</v>
      </c>
      <c r="B170" s="7" t="s">
        <v>77</v>
      </c>
      <c r="C170" s="6">
        <v>1000</v>
      </c>
      <c r="D170" s="5" t="s">
        <v>78</v>
      </c>
      <c r="E170" s="2" t="s">
        <v>8</v>
      </c>
      <c r="F170">
        <v>0.89</v>
      </c>
      <c r="G170">
        <v>1.05</v>
      </c>
      <c r="H170" s="9">
        <v>0.97</v>
      </c>
      <c r="I170">
        <v>0.96</v>
      </c>
      <c r="J170">
        <v>1.05</v>
      </c>
      <c r="K170" s="9">
        <v>1.0049999999999999</v>
      </c>
      <c r="L170" t="s">
        <v>398</v>
      </c>
    </row>
    <row r="171" spans="1:12" x14ac:dyDescent="0.35">
      <c r="A171" s="2" t="s">
        <v>50</v>
      </c>
      <c r="B171" s="7" t="s">
        <v>53</v>
      </c>
      <c r="C171" s="6">
        <v>4</v>
      </c>
      <c r="D171" s="5" t="s">
        <v>54</v>
      </c>
      <c r="E171" s="5" t="s">
        <v>8</v>
      </c>
      <c r="F171">
        <v>1.0799999999999998</v>
      </c>
      <c r="G171">
        <v>1.23</v>
      </c>
      <c r="H171" s="9">
        <v>1.155</v>
      </c>
      <c r="I171">
        <v>1.1499999999999999</v>
      </c>
      <c r="J171">
        <v>1.0399999999999998</v>
      </c>
      <c r="K171" s="9">
        <v>1.095</v>
      </c>
      <c r="L171" t="s">
        <v>398</v>
      </c>
    </row>
    <row r="172" spans="1:12" x14ac:dyDescent="0.35">
      <c r="A172" s="2" t="s">
        <v>50</v>
      </c>
      <c r="B172" s="7" t="s">
        <v>180</v>
      </c>
      <c r="C172" s="6">
        <v>2000</v>
      </c>
      <c r="D172" s="5" t="s">
        <v>181</v>
      </c>
      <c r="E172" s="2" t="s">
        <v>92</v>
      </c>
      <c r="F172">
        <v>1</v>
      </c>
      <c r="G172">
        <v>1.08</v>
      </c>
      <c r="H172" s="9">
        <v>1.04</v>
      </c>
      <c r="I172">
        <v>0.97</v>
      </c>
      <c r="J172">
        <v>0.96</v>
      </c>
      <c r="K172" s="9">
        <v>0.96499999999999997</v>
      </c>
      <c r="L172" t="s">
        <v>398</v>
      </c>
    </row>
    <row r="173" spans="1:12" ht="31" x14ac:dyDescent="0.35">
      <c r="A173" s="2" t="s">
        <v>50</v>
      </c>
      <c r="B173" s="7" t="s">
        <v>253</v>
      </c>
      <c r="C173" s="6">
        <v>3.3</v>
      </c>
      <c r="D173" s="5" t="s">
        <v>254</v>
      </c>
      <c r="E173" s="5" t="s">
        <v>255</v>
      </c>
      <c r="F173">
        <v>1</v>
      </c>
      <c r="G173">
        <v>1.0999999999999999</v>
      </c>
      <c r="H173" s="9">
        <v>1.05</v>
      </c>
      <c r="I173">
        <v>1.05</v>
      </c>
      <c r="J173">
        <v>1.02</v>
      </c>
      <c r="K173" s="9">
        <v>1.0349999999999999</v>
      </c>
      <c r="L173" t="s">
        <v>398</v>
      </c>
    </row>
    <row r="174" spans="1:12" x14ac:dyDescent="0.35">
      <c r="A174" s="2" t="s">
        <v>50</v>
      </c>
      <c r="B174" s="7" t="s">
        <v>198</v>
      </c>
      <c r="C174" s="6">
        <v>73</v>
      </c>
      <c r="D174" s="5" t="s">
        <v>199</v>
      </c>
      <c r="E174" s="5" t="s">
        <v>92</v>
      </c>
      <c r="F174">
        <v>0.65</v>
      </c>
      <c r="G174">
        <v>0.37</v>
      </c>
      <c r="H174" s="9">
        <v>0.51</v>
      </c>
      <c r="I174">
        <v>0.37</v>
      </c>
      <c r="J174">
        <v>0.27</v>
      </c>
      <c r="K174" s="9">
        <v>0.32</v>
      </c>
      <c r="L174" t="s">
        <v>400</v>
      </c>
    </row>
    <row r="175" spans="1:12" x14ac:dyDescent="0.35">
      <c r="A175" s="2" t="s">
        <v>50</v>
      </c>
      <c r="B175" s="7" t="s">
        <v>204</v>
      </c>
      <c r="C175" s="6">
        <v>280</v>
      </c>
      <c r="D175" s="5" t="s">
        <v>205</v>
      </c>
      <c r="E175" s="5" t="s">
        <v>92</v>
      </c>
      <c r="F175">
        <v>0.83000000000000007</v>
      </c>
      <c r="G175">
        <v>1.02</v>
      </c>
      <c r="H175" s="9">
        <v>0.92500000000000004</v>
      </c>
      <c r="I175">
        <v>1.1599999999999999</v>
      </c>
      <c r="J175">
        <v>0.97000000000000008</v>
      </c>
      <c r="K175" s="9">
        <v>1.0649999999999999</v>
      </c>
      <c r="L175" t="s">
        <v>398</v>
      </c>
    </row>
    <row r="176" spans="1:12" x14ac:dyDescent="0.35">
      <c r="A176" s="2" t="s">
        <v>50</v>
      </c>
      <c r="B176" s="7" t="s">
        <v>170</v>
      </c>
      <c r="C176" s="6">
        <v>10000</v>
      </c>
      <c r="D176" s="5" t="s">
        <v>171</v>
      </c>
      <c r="E176" s="5" t="s">
        <v>92</v>
      </c>
      <c r="F176">
        <v>0.87</v>
      </c>
      <c r="G176">
        <v>1.1099999999999999</v>
      </c>
      <c r="H176" s="9">
        <v>0.99</v>
      </c>
      <c r="I176">
        <v>1.0499999999999998</v>
      </c>
      <c r="J176">
        <v>0.93</v>
      </c>
      <c r="K176" s="9">
        <v>0.99</v>
      </c>
      <c r="L176" t="s">
        <v>398</v>
      </c>
    </row>
    <row r="177" spans="1:12" ht="31" x14ac:dyDescent="0.35">
      <c r="A177" s="2" t="s">
        <v>50</v>
      </c>
      <c r="B177" s="7" t="s">
        <v>350</v>
      </c>
      <c r="C177" s="6">
        <v>3.2</v>
      </c>
      <c r="D177" s="5" t="s">
        <v>351</v>
      </c>
      <c r="E177" s="5" t="s">
        <v>324</v>
      </c>
      <c r="F177">
        <v>0.96</v>
      </c>
      <c r="G177">
        <v>1.0900000000000001</v>
      </c>
      <c r="H177" s="9">
        <v>1.0249999999999999</v>
      </c>
      <c r="I177">
        <v>0.96</v>
      </c>
      <c r="J177">
        <v>1.02</v>
      </c>
      <c r="K177" s="9">
        <v>0.99</v>
      </c>
      <c r="L177" t="s">
        <v>398</v>
      </c>
    </row>
    <row r="178" spans="1:12" x14ac:dyDescent="0.35">
      <c r="A178" s="2" t="s">
        <v>50</v>
      </c>
      <c r="B178" s="7" t="s">
        <v>166</v>
      </c>
      <c r="C178" s="6">
        <v>50</v>
      </c>
      <c r="D178" s="5" t="s">
        <v>167</v>
      </c>
      <c r="E178" s="5" t="s">
        <v>92</v>
      </c>
      <c r="F178">
        <v>0.97</v>
      </c>
      <c r="G178">
        <v>1.0900000000000001</v>
      </c>
      <c r="H178" s="9">
        <v>1.03</v>
      </c>
      <c r="I178">
        <v>1.05</v>
      </c>
      <c r="J178">
        <v>1.03</v>
      </c>
      <c r="K178" s="9">
        <v>1.04</v>
      </c>
      <c r="L178" t="s">
        <v>398</v>
      </c>
    </row>
    <row r="179" spans="1:12" ht="31" x14ac:dyDescent="0.35">
      <c r="A179" s="2" t="s">
        <v>50</v>
      </c>
      <c r="B179" s="7" t="s">
        <v>279</v>
      </c>
      <c r="C179" s="6">
        <v>90</v>
      </c>
      <c r="D179" s="5" t="s">
        <v>94</v>
      </c>
      <c r="E179" s="5" t="s">
        <v>280</v>
      </c>
      <c r="F179">
        <v>1.01</v>
      </c>
      <c r="G179">
        <v>0.89</v>
      </c>
      <c r="H179" s="9">
        <v>0.95</v>
      </c>
      <c r="I179">
        <v>1.1100000000000001</v>
      </c>
      <c r="J179">
        <v>1.05</v>
      </c>
      <c r="K179" s="9">
        <v>1.08</v>
      </c>
      <c r="L179" t="s">
        <v>398</v>
      </c>
    </row>
    <row r="180" spans="1:12" x14ac:dyDescent="0.35">
      <c r="A180" s="2" t="s">
        <v>50</v>
      </c>
      <c r="B180" s="7" t="s">
        <v>79</v>
      </c>
      <c r="C180" s="6">
        <v>355</v>
      </c>
      <c r="D180" s="5" t="s">
        <v>80</v>
      </c>
      <c r="E180" s="5" t="s">
        <v>8</v>
      </c>
      <c r="F180">
        <v>0.94</v>
      </c>
      <c r="G180">
        <v>1.01</v>
      </c>
      <c r="H180" s="9">
        <v>0.97499999999999998</v>
      </c>
      <c r="I180">
        <v>0.77</v>
      </c>
      <c r="J180">
        <v>0.86</v>
      </c>
      <c r="K180" s="9">
        <v>0.81499999999999995</v>
      </c>
      <c r="L180" t="s">
        <v>400</v>
      </c>
    </row>
    <row r="181" spans="1:12" x14ac:dyDescent="0.35">
      <c r="A181" s="2" t="s">
        <v>50</v>
      </c>
      <c r="B181" s="7" t="s">
        <v>59</v>
      </c>
      <c r="C181" s="6">
        <v>8</v>
      </c>
      <c r="D181" s="5" t="s">
        <v>60</v>
      </c>
      <c r="E181" s="5" t="s">
        <v>8</v>
      </c>
      <c r="F181">
        <v>1.0299999999999998</v>
      </c>
      <c r="G181">
        <v>0.99</v>
      </c>
      <c r="H181" s="9">
        <v>1.01</v>
      </c>
      <c r="I181">
        <v>0.98000000000000009</v>
      </c>
      <c r="J181">
        <v>1.03</v>
      </c>
      <c r="K181" s="9">
        <v>1.0049999999999999</v>
      </c>
      <c r="L181" t="s">
        <v>398</v>
      </c>
    </row>
    <row r="182" spans="1:12" x14ac:dyDescent="0.35">
      <c r="A182" s="2" t="s">
        <v>50</v>
      </c>
      <c r="B182" s="7" t="s">
        <v>196</v>
      </c>
      <c r="C182" s="6">
        <v>30</v>
      </c>
      <c r="D182" s="5" t="s">
        <v>197</v>
      </c>
      <c r="E182" s="5" t="s">
        <v>92</v>
      </c>
      <c r="F182">
        <v>1.1000000000000001</v>
      </c>
      <c r="G182">
        <v>1.02</v>
      </c>
      <c r="H182" s="9">
        <v>1.06</v>
      </c>
      <c r="I182">
        <v>0.94</v>
      </c>
      <c r="J182">
        <v>1.03</v>
      </c>
      <c r="K182" s="9">
        <v>0.98499999999999999</v>
      </c>
      <c r="L182" t="s">
        <v>398</v>
      </c>
    </row>
    <row r="183" spans="1:12" ht="31" x14ac:dyDescent="0.35">
      <c r="A183" s="2" t="s">
        <v>50</v>
      </c>
      <c r="B183" s="7" t="s">
        <v>81</v>
      </c>
      <c r="C183" s="6">
        <v>37</v>
      </c>
      <c r="D183" s="5" t="s">
        <v>82</v>
      </c>
      <c r="E183" s="5" t="s">
        <v>8</v>
      </c>
      <c r="F183">
        <v>0.92</v>
      </c>
      <c r="G183">
        <v>1.02</v>
      </c>
      <c r="H183" s="9">
        <v>0.97</v>
      </c>
      <c r="I183">
        <v>1.1499999999999999</v>
      </c>
      <c r="J183">
        <v>1.05</v>
      </c>
      <c r="K183" s="9">
        <v>1.1000000000000001</v>
      </c>
      <c r="L183" t="s">
        <v>398</v>
      </c>
    </row>
    <row r="184" spans="1:12" x14ac:dyDescent="0.35">
      <c r="A184" s="2" t="s">
        <v>50</v>
      </c>
      <c r="B184" s="7" t="s">
        <v>172</v>
      </c>
      <c r="C184" s="6">
        <v>19</v>
      </c>
      <c r="D184" s="5" t="s">
        <v>173</v>
      </c>
      <c r="E184" s="5" t="s">
        <v>92</v>
      </c>
      <c r="F184">
        <v>0.87</v>
      </c>
      <c r="G184">
        <v>1.0599999999999998</v>
      </c>
      <c r="H184" s="9">
        <v>0.96499999999999997</v>
      </c>
      <c r="I184">
        <v>0.86</v>
      </c>
      <c r="J184">
        <v>0.87</v>
      </c>
      <c r="K184" s="9">
        <v>0.86499999999999999</v>
      </c>
      <c r="L184" t="s">
        <v>400</v>
      </c>
    </row>
    <row r="185" spans="1:12" x14ac:dyDescent="0.35">
      <c r="A185" s="2" t="s">
        <v>50</v>
      </c>
      <c r="B185" s="7" t="s">
        <v>386</v>
      </c>
      <c r="C185" s="6">
        <v>1</v>
      </c>
      <c r="D185" s="5" t="s">
        <v>13</v>
      </c>
      <c r="E185" s="5" t="s">
        <v>368</v>
      </c>
      <c r="F185">
        <v>0.91</v>
      </c>
      <c r="G185">
        <v>1.02</v>
      </c>
      <c r="H185" s="9">
        <v>0.96499999999999997</v>
      </c>
      <c r="I185">
        <v>0.93</v>
      </c>
      <c r="J185">
        <v>1.04</v>
      </c>
      <c r="K185" s="9">
        <v>0.98499999999999999</v>
      </c>
      <c r="L185" t="s">
        <v>398</v>
      </c>
    </row>
    <row r="186" spans="1:12" x14ac:dyDescent="0.35">
      <c r="A186" s="2" t="s">
        <v>50</v>
      </c>
      <c r="B186" s="7" t="s">
        <v>174</v>
      </c>
      <c r="C186" s="6">
        <v>6</v>
      </c>
      <c r="D186" s="5" t="s">
        <v>175</v>
      </c>
      <c r="E186" s="5" t="s">
        <v>92</v>
      </c>
      <c r="F186">
        <v>0.99</v>
      </c>
      <c r="G186">
        <v>1.03</v>
      </c>
      <c r="H186" s="9">
        <v>1.01</v>
      </c>
      <c r="I186">
        <v>1</v>
      </c>
      <c r="J186">
        <v>1.01</v>
      </c>
      <c r="K186" s="9">
        <v>1.0049999999999999</v>
      </c>
      <c r="L186" t="s">
        <v>398</v>
      </c>
    </row>
    <row r="187" spans="1:12" x14ac:dyDescent="0.35">
      <c r="A187" s="2" t="s">
        <v>50</v>
      </c>
      <c r="B187" s="7" t="s">
        <v>51</v>
      </c>
      <c r="C187" s="6">
        <v>36</v>
      </c>
      <c r="D187" s="5" t="s">
        <v>52</v>
      </c>
      <c r="E187" s="5" t="s">
        <v>8</v>
      </c>
      <c r="F187">
        <v>1.08</v>
      </c>
      <c r="G187">
        <v>1.05</v>
      </c>
      <c r="H187" s="9">
        <v>1.0649999999999999</v>
      </c>
      <c r="I187">
        <v>1.06</v>
      </c>
      <c r="J187">
        <v>1.01</v>
      </c>
      <c r="K187" s="9">
        <v>1.0349999999999999</v>
      </c>
      <c r="L187" t="s">
        <v>398</v>
      </c>
    </row>
    <row r="188" spans="1:12" x14ac:dyDescent="0.35">
      <c r="A188" s="2" t="s">
        <v>50</v>
      </c>
      <c r="B188" s="7" t="s">
        <v>176</v>
      </c>
      <c r="C188" s="6">
        <v>0.33</v>
      </c>
      <c r="D188" s="5" t="s">
        <v>177</v>
      </c>
      <c r="E188" s="5" t="s">
        <v>92</v>
      </c>
      <c r="F188">
        <v>0.94</v>
      </c>
      <c r="G188">
        <v>1.0399999999999998</v>
      </c>
      <c r="H188" s="9">
        <v>0.99</v>
      </c>
      <c r="I188">
        <v>0.89</v>
      </c>
      <c r="J188">
        <v>0.93</v>
      </c>
      <c r="K188" s="9">
        <v>0.91</v>
      </c>
      <c r="L188" t="s">
        <v>398</v>
      </c>
    </row>
    <row r="189" spans="1:12" x14ac:dyDescent="0.35">
      <c r="A189" s="2" t="s">
        <v>50</v>
      </c>
      <c r="B189" s="14" t="s">
        <v>313</v>
      </c>
      <c r="C189" s="6">
        <v>37</v>
      </c>
      <c r="D189" s="5" t="s">
        <v>314</v>
      </c>
      <c r="E189" s="5" t="s">
        <v>306</v>
      </c>
      <c r="F189">
        <v>0.98000000000000009</v>
      </c>
      <c r="G189">
        <v>1.0399999999999998</v>
      </c>
      <c r="H189" s="9">
        <v>1.01</v>
      </c>
      <c r="I189">
        <v>0.82</v>
      </c>
      <c r="J189">
        <v>0.83000000000000007</v>
      </c>
      <c r="K189" s="9">
        <v>0.82499999999999996</v>
      </c>
      <c r="L189" t="s">
        <v>400</v>
      </c>
    </row>
  </sheetData>
  <sortState xmlns:xlrd2="http://schemas.microsoft.com/office/spreadsheetml/2017/richdata2" ref="A2:L189">
    <sortCondition ref="A2:A18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0FB83-A920-46F1-81B7-40193D4AD245}">
  <dimension ref="A1:U32"/>
  <sheetViews>
    <sheetView tabSelected="1" workbookViewId="0">
      <selection activeCell="P10" sqref="P10"/>
    </sheetView>
  </sheetViews>
  <sheetFormatPr defaultRowHeight="14.5" x14ac:dyDescent="0.35"/>
  <cols>
    <col min="1" max="1" width="25.90625" style="25" customWidth="1"/>
    <col min="2" max="2" width="39.1796875" style="25" customWidth="1"/>
    <col min="3" max="4" width="8.7265625" style="25"/>
    <col min="5" max="5" width="52.1796875" style="25" customWidth="1"/>
    <col min="6" max="6" width="16.453125" customWidth="1"/>
  </cols>
  <sheetData>
    <row r="1" spans="1:21" ht="15.5" x14ac:dyDescent="0.35">
      <c r="A1" s="17" t="s">
        <v>0</v>
      </c>
      <c r="B1" s="17" t="s">
        <v>1</v>
      </c>
      <c r="C1" s="17" t="s">
        <v>466</v>
      </c>
      <c r="D1" s="17" t="s">
        <v>467</v>
      </c>
      <c r="E1" s="17" t="s">
        <v>2</v>
      </c>
      <c r="F1" s="9" t="s">
        <v>468</v>
      </c>
      <c r="G1" s="9" t="s">
        <v>469</v>
      </c>
      <c r="H1" s="9" t="s">
        <v>470</v>
      </c>
      <c r="I1" s="9" t="s">
        <v>471</v>
      </c>
      <c r="J1" s="9" t="s">
        <v>472</v>
      </c>
      <c r="K1" s="9" t="s">
        <v>473</v>
      </c>
      <c r="L1" s="9" t="s">
        <v>474</v>
      </c>
      <c r="M1" s="9" t="s">
        <v>475</v>
      </c>
      <c r="N1" s="9" t="s">
        <v>476</v>
      </c>
      <c r="O1" s="9" t="s">
        <v>477</v>
      </c>
      <c r="P1" s="9" t="s">
        <v>478</v>
      </c>
      <c r="Q1" s="9" t="s">
        <v>479</v>
      </c>
      <c r="R1" s="9" t="s">
        <v>480</v>
      </c>
      <c r="S1" s="9" t="s">
        <v>481</v>
      </c>
      <c r="T1" s="9" t="s">
        <v>482</v>
      </c>
      <c r="U1" s="9" t="s">
        <v>483</v>
      </c>
    </row>
    <row r="2" spans="1:21" ht="15.5" x14ac:dyDescent="0.35">
      <c r="A2" s="18" t="s">
        <v>5</v>
      </c>
      <c r="B2" s="18" t="s">
        <v>9</v>
      </c>
      <c r="C2" s="18">
        <v>42</v>
      </c>
      <c r="D2" s="18">
        <f>10*C2</f>
        <v>420</v>
      </c>
      <c r="E2" s="21" t="s">
        <v>10</v>
      </c>
      <c r="F2">
        <v>96.303788932439844</v>
      </c>
      <c r="G2">
        <v>98.69281045751633</v>
      </c>
      <c r="H2">
        <v>99.94525647342202</v>
      </c>
      <c r="I2">
        <v>99.58492164337143</v>
      </c>
      <c r="J2">
        <v>89.684050247430505</v>
      </c>
      <c r="K2">
        <v>89.965870307167208</v>
      </c>
      <c r="L2">
        <v>96.161646139387642</v>
      </c>
      <c r="M2">
        <v>91.94147700882489</v>
      </c>
      <c r="N2">
        <v>85.645714285714277</v>
      </c>
      <c r="O2">
        <v>87.763554216867462</v>
      </c>
      <c r="P2">
        <v>89.700347069462779</v>
      </c>
      <c r="Q2">
        <v>87.242169595110752</v>
      </c>
      <c r="R2">
        <v>85.695507616175675</v>
      </c>
      <c r="S2">
        <v>80.055305910819214</v>
      </c>
      <c r="T2">
        <v>83.479819843456184</v>
      </c>
      <c r="U2">
        <v>80.92787524366473</v>
      </c>
    </row>
    <row r="3" spans="1:21" ht="15.5" x14ac:dyDescent="0.35">
      <c r="A3" s="18" t="s">
        <v>5</v>
      </c>
      <c r="B3" s="19" t="s">
        <v>265</v>
      </c>
      <c r="C3" s="18">
        <v>14.3</v>
      </c>
      <c r="D3" s="18">
        <f t="shared" ref="D3:D32" si="0">10*C3</f>
        <v>143</v>
      </c>
      <c r="E3" s="20" t="s">
        <v>266</v>
      </c>
      <c r="F3">
        <v>105.13701647722269</v>
      </c>
      <c r="G3">
        <v>97.32985052967642</v>
      </c>
      <c r="H3">
        <v>99.436674436674437</v>
      </c>
      <c r="I3">
        <v>100.76618882847255</v>
      </c>
      <c r="J3">
        <v>99.942007373348247</v>
      </c>
      <c r="K3">
        <v>95.555079908675793</v>
      </c>
      <c r="L3">
        <v>102.68720301491066</v>
      </c>
      <c r="M3">
        <v>110.96697028245467</v>
      </c>
      <c r="N3">
        <v>92.038369304556355</v>
      </c>
      <c r="O3">
        <v>88.093785999864465</v>
      </c>
      <c r="P3">
        <v>90.7896165960682</v>
      </c>
      <c r="Q3">
        <v>93.022103280800877</v>
      </c>
      <c r="R3">
        <v>80.34098816979818</v>
      </c>
      <c r="S3">
        <v>86.208403571205579</v>
      </c>
      <c r="T3">
        <v>79.054615418251757</v>
      </c>
      <c r="U3">
        <v>87.282259428378154</v>
      </c>
    </row>
    <row r="4" spans="1:21" ht="15.5" x14ac:dyDescent="0.35">
      <c r="A4" s="18" t="s">
        <v>5</v>
      </c>
      <c r="B4" s="19" t="s">
        <v>214</v>
      </c>
      <c r="C4" s="18">
        <v>4.2</v>
      </c>
      <c r="D4" s="18">
        <f t="shared" si="0"/>
        <v>42</v>
      </c>
      <c r="E4" s="20" t="s">
        <v>215</v>
      </c>
      <c r="F4">
        <v>101.88984209871938</v>
      </c>
      <c r="G4">
        <v>96.326559117256792</v>
      </c>
      <c r="H4">
        <v>102.16376967646001</v>
      </c>
      <c r="I4">
        <v>124.44444444444439</v>
      </c>
      <c r="J4">
        <v>98.436927585785796</v>
      </c>
      <c r="K4">
        <v>100.32305433186495</v>
      </c>
      <c r="L4">
        <v>113.11329666055451</v>
      </c>
      <c r="M4">
        <v>108.8018018018018</v>
      </c>
      <c r="N4">
        <v>88.646216768916133</v>
      </c>
      <c r="O4">
        <v>87.487447278570016</v>
      </c>
      <c r="P4">
        <v>90.508744038155783</v>
      </c>
      <c r="Q4">
        <v>92.799521959964139</v>
      </c>
      <c r="R4">
        <v>82.583314002938195</v>
      </c>
      <c r="S4">
        <v>88.868077667478289</v>
      </c>
      <c r="T4">
        <v>79.010888101797192</v>
      </c>
      <c r="U4">
        <v>83.696984555038</v>
      </c>
    </row>
    <row r="5" spans="1:21" ht="15.5" x14ac:dyDescent="0.35">
      <c r="A5" s="18" t="s">
        <v>5</v>
      </c>
      <c r="B5" s="19" t="s">
        <v>110</v>
      </c>
      <c r="C5" s="18">
        <v>6</v>
      </c>
      <c r="D5" s="18">
        <f t="shared" si="0"/>
        <v>60</v>
      </c>
      <c r="E5" s="20" t="s">
        <v>111</v>
      </c>
      <c r="F5">
        <v>103.93155861249097</v>
      </c>
      <c r="G5">
        <v>96.468826357688968</v>
      </c>
      <c r="H5">
        <v>97.103145574250206</v>
      </c>
      <c r="I5">
        <v>124.53019797005324</v>
      </c>
      <c r="J5">
        <v>93.338280155000405</v>
      </c>
      <c r="K5">
        <v>97.889018238261542</v>
      </c>
      <c r="L5">
        <v>114.69856351091506</v>
      </c>
      <c r="M5">
        <v>118.4284284284284</v>
      </c>
      <c r="N5">
        <v>87.955010224948879</v>
      </c>
      <c r="O5">
        <v>88.962108731466216</v>
      </c>
      <c r="P5">
        <v>71.115872615746568</v>
      </c>
      <c r="Q5">
        <v>94.552680042648035</v>
      </c>
      <c r="R5">
        <v>82.745689321889714</v>
      </c>
      <c r="S5">
        <v>84.928513454454659</v>
      </c>
      <c r="T5">
        <v>77.462941099304729</v>
      </c>
      <c r="U5">
        <v>83.283433133732515</v>
      </c>
    </row>
    <row r="6" spans="1:21" ht="15.5" x14ac:dyDescent="0.35">
      <c r="A6" s="18" t="s">
        <v>5</v>
      </c>
      <c r="B6" s="19" t="s">
        <v>237</v>
      </c>
      <c r="C6" s="18">
        <v>1</v>
      </c>
      <c r="D6" s="18">
        <f t="shared" si="0"/>
        <v>10</v>
      </c>
      <c r="E6" s="20" t="s">
        <v>238</v>
      </c>
      <c r="F6">
        <v>104.36835891381345</v>
      </c>
      <c r="G6">
        <v>100.24377031419283</v>
      </c>
      <c r="H6">
        <v>94.424620874219457</v>
      </c>
      <c r="I6">
        <v>102.15002766579717</v>
      </c>
      <c r="J6">
        <v>111.6710508099128</v>
      </c>
      <c r="K6">
        <v>105.77124868835256</v>
      </c>
      <c r="L6">
        <v>119.09535301033351</v>
      </c>
      <c r="M6">
        <v>117.91241978104942</v>
      </c>
      <c r="N6">
        <v>87.316973415132907</v>
      </c>
      <c r="O6">
        <v>94.816938685487415</v>
      </c>
      <c r="P6">
        <v>91.25383249959657</v>
      </c>
      <c r="Q6">
        <v>98.237709021728222</v>
      </c>
      <c r="R6">
        <v>83.44158354596766</v>
      </c>
      <c r="S6">
        <v>83.161640756696002</v>
      </c>
      <c r="T6">
        <v>81.621408894136152</v>
      </c>
      <c r="U6">
        <v>86.867088607594937</v>
      </c>
    </row>
    <row r="7" spans="1:21" ht="15.5" x14ac:dyDescent="0.35">
      <c r="A7" s="18" t="s">
        <v>5</v>
      </c>
      <c r="B7" s="19" t="s">
        <v>128</v>
      </c>
      <c r="C7" s="18">
        <v>10</v>
      </c>
      <c r="D7" s="18">
        <f t="shared" si="0"/>
        <v>100</v>
      </c>
      <c r="E7" s="20" t="s">
        <v>129</v>
      </c>
      <c r="F7">
        <v>101.25888692659514</v>
      </c>
      <c r="G7">
        <v>102.54770899932191</v>
      </c>
      <c r="H7">
        <v>106.81652046783627</v>
      </c>
      <c r="I7">
        <v>97.630025074820026</v>
      </c>
      <c r="J7">
        <v>107.78243031764157</v>
      </c>
      <c r="K7">
        <v>107.71621381637362</v>
      </c>
      <c r="L7">
        <v>111.66963947894708</v>
      </c>
      <c r="M7">
        <v>96.307316700999465</v>
      </c>
      <c r="N7">
        <v>85.878657128799034</v>
      </c>
      <c r="O7">
        <v>86.439467705290483</v>
      </c>
      <c r="P7">
        <v>91.247672253258813</v>
      </c>
      <c r="Q7">
        <v>87.819110138584961</v>
      </c>
      <c r="R7">
        <v>80.000773215804529</v>
      </c>
      <c r="S7">
        <v>78.494066136651668</v>
      </c>
      <c r="T7">
        <v>85.386330840876269</v>
      </c>
      <c r="U7">
        <v>81.580873383752134</v>
      </c>
    </row>
    <row r="8" spans="1:21" ht="15.5" x14ac:dyDescent="0.35">
      <c r="A8" s="18" t="s">
        <v>5</v>
      </c>
      <c r="B8" s="18" t="s">
        <v>285</v>
      </c>
      <c r="C8" s="18">
        <v>24</v>
      </c>
      <c r="D8" s="18">
        <f t="shared" si="0"/>
        <v>240</v>
      </c>
      <c r="E8" s="20" t="s">
        <v>286</v>
      </c>
      <c r="F8">
        <v>100.70383950773383</v>
      </c>
      <c r="G8">
        <v>102.04536716647443</v>
      </c>
      <c r="H8">
        <v>98.073027864455028</v>
      </c>
      <c r="I8">
        <v>99.711986446420994</v>
      </c>
      <c r="J8">
        <v>100.59725585149313</v>
      </c>
      <c r="K8">
        <v>95.699658703071677</v>
      </c>
      <c r="L8">
        <v>97.378443883860129</v>
      </c>
      <c r="M8">
        <v>97.406719306394209</v>
      </c>
      <c r="N8">
        <v>90.571428571428555</v>
      </c>
      <c r="O8">
        <v>85.956325301204785</v>
      </c>
      <c r="P8">
        <v>90.863763015104851</v>
      </c>
      <c r="Q8">
        <v>88.888888888888914</v>
      </c>
      <c r="R8">
        <v>89.453336426196572</v>
      </c>
      <c r="S8">
        <v>83.880631409148506</v>
      </c>
      <c r="T8">
        <v>85.294503476321651</v>
      </c>
      <c r="U8">
        <v>81.052631578947384</v>
      </c>
    </row>
    <row r="9" spans="1:21" ht="15.5" x14ac:dyDescent="0.35">
      <c r="A9" s="18" t="s">
        <v>5</v>
      </c>
      <c r="B9" s="19" t="s">
        <v>29</v>
      </c>
      <c r="C9" s="18">
        <v>5</v>
      </c>
      <c r="D9" s="18">
        <f t="shared" si="0"/>
        <v>50</v>
      </c>
      <c r="E9" s="20" t="s">
        <v>30</v>
      </c>
      <c r="F9">
        <v>106.28249184950216</v>
      </c>
      <c r="G9">
        <v>99.426788564794663</v>
      </c>
      <c r="H9">
        <v>98.33916083916084</v>
      </c>
      <c r="I9">
        <v>99.464491679024547</v>
      </c>
      <c r="J9">
        <v>105.69570440329728</v>
      </c>
      <c r="K9">
        <v>97.367294520547944</v>
      </c>
      <c r="L9">
        <v>101.78600688186134</v>
      </c>
      <c r="M9">
        <v>101.34326985003223</v>
      </c>
      <c r="N9">
        <v>86.404907975460105</v>
      </c>
      <c r="O9">
        <v>81.53418716541303</v>
      </c>
      <c r="P9">
        <v>91.093733029216892</v>
      </c>
      <c r="Q9">
        <v>87.848151452076522</v>
      </c>
      <c r="R9">
        <v>82.351349261578889</v>
      </c>
      <c r="S9">
        <v>81.170006867703037</v>
      </c>
      <c r="T9">
        <v>73.068345795618512</v>
      </c>
      <c r="U9">
        <v>80.906477253509252</v>
      </c>
    </row>
    <row r="10" spans="1:21" ht="15.5" x14ac:dyDescent="0.35">
      <c r="A10" s="18" t="s">
        <v>5</v>
      </c>
      <c r="B10" s="19" t="s">
        <v>33</v>
      </c>
      <c r="C10" s="18">
        <v>1.5</v>
      </c>
      <c r="D10" s="18">
        <f t="shared" si="0"/>
        <v>15</v>
      </c>
      <c r="E10" s="20" t="s">
        <v>34</v>
      </c>
      <c r="F10">
        <v>98.226200837166871</v>
      </c>
      <c r="G10">
        <v>99.839374257978889</v>
      </c>
      <c r="H10">
        <v>99.36932779572372</v>
      </c>
      <c r="I10">
        <v>103.29100529100531</v>
      </c>
      <c r="J10">
        <v>101.62005942931576</v>
      </c>
      <c r="K10">
        <v>99.911894273127771</v>
      </c>
      <c r="L10">
        <v>112.52986608879257</v>
      </c>
      <c r="M10">
        <v>92.801801801801801</v>
      </c>
      <c r="N10">
        <v>90.543967280163599</v>
      </c>
      <c r="O10">
        <v>84.796143803976733</v>
      </c>
      <c r="P10">
        <v>90.646528881823016</v>
      </c>
      <c r="Q10">
        <v>86.744348172492778</v>
      </c>
      <c r="R10">
        <v>89.689167246578521</v>
      </c>
      <c r="S10">
        <v>80.664294187425853</v>
      </c>
      <c r="T10">
        <v>75.547684638593736</v>
      </c>
      <c r="U10">
        <v>77.110402876522031</v>
      </c>
    </row>
    <row r="11" spans="1:21" ht="15.5" x14ac:dyDescent="0.35">
      <c r="A11" s="18" t="s">
        <v>5</v>
      </c>
      <c r="B11" s="19" t="s">
        <v>35</v>
      </c>
      <c r="C11" s="18">
        <v>1</v>
      </c>
      <c r="D11" s="18">
        <f t="shared" si="0"/>
        <v>10</v>
      </c>
      <c r="E11" s="20" t="s">
        <v>36</v>
      </c>
      <c r="F11">
        <v>99.439561839256143</v>
      </c>
      <c r="G11">
        <v>92.196736817214472</v>
      </c>
      <c r="H11">
        <v>94.138015118263851</v>
      </c>
      <c r="I11">
        <v>101.52748467490706</v>
      </c>
      <c r="J11">
        <v>100.21848462362931</v>
      </c>
      <c r="K11">
        <v>97.275902211874268</v>
      </c>
      <c r="L11">
        <v>112.7530822305169</v>
      </c>
      <c r="M11">
        <v>101.39139139139138</v>
      </c>
      <c r="N11">
        <v>88.932515337423297</v>
      </c>
      <c r="O11">
        <v>83.429434376716088</v>
      </c>
      <c r="P11">
        <v>72.006554071086455</v>
      </c>
      <c r="Q11">
        <v>86.750024231850333</v>
      </c>
      <c r="R11">
        <v>86.573107554318383</v>
      </c>
      <c r="S11">
        <v>79.646625460448277</v>
      </c>
      <c r="T11">
        <v>75.906248633521358</v>
      </c>
      <c r="U11">
        <v>79.482701264138399</v>
      </c>
    </row>
    <row r="12" spans="1:21" ht="15.5" x14ac:dyDescent="0.35">
      <c r="A12" s="18" t="s">
        <v>5</v>
      </c>
      <c r="B12" s="19" t="s">
        <v>152</v>
      </c>
      <c r="C12" s="18">
        <v>4</v>
      </c>
      <c r="D12" s="18">
        <f t="shared" si="0"/>
        <v>40</v>
      </c>
      <c r="E12" s="20" t="s">
        <v>28</v>
      </c>
      <c r="F12">
        <v>99.256635620271979</v>
      </c>
      <c r="G12">
        <v>96.397616468039004</v>
      </c>
      <c r="H12">
        <v>89.438992962632582</v>
      </c>
      <c r="I12">
        <v>100.72721523990201</v>
      </c>
      <c r="J12">
        <v>108.54215699847708</v>
      </c>
      <c r="K12">
        <v>101.61769849597761</v>
      </c>
      <c r="L12">
        <v>119.57799641111318</v>
      </c>
      <c r="M12">
        <v>102.45375613439036</v>
      </c>
      <c r="N12">
        <v>88.035629350975015</v>
      </c>
      <c r="O12">
        <v>86.229966181443913</v>
      </c>
      <c r="P12">
        <v>89.33354849120542</v>
      </c>
      <c r="Q12">
        <v>87.613898067487739</v>
      </c>
      <c r="R12">
        <v>81.597463852161113</v>
      </c>
      <c r="S12">
        <v>74.18367984016983</v>
      </c>
      <c r="T12">
        <v>75.473348200620919</v>
      </c>
      <c r="U12">
        <v>79.650140646976084</v>
      </c>
    </row>
    <row r="13" spans="1:21" ht="15.5" x14ac:dyDescent="0.35">
      <c r="A13" s="18" t="s">
        <v>50</v>
      </c>
      <c r="B13" s="22" t="s">
        <v>157</v>
      </c>
      <c r="C13" s="23">
        <v>4</v>
      </c>
      <c r="D13" s="18">
        <f t="shared" si="0"/>
        <v>40</v>
      </c>
      <c r="E13" s="24" t="s">
        <v>158</v>
      </c>
      <c r="F13">
        <v>98.030158945795407</v>
      </c>
      <c r="G13">
        <v>98.111014240046487</v>
      </c>
      <c r="H13">
        <v>101.95540935672516</v>
      </c>
      <c r="I13">
        <v>94.59678071665455</v>
      </c>
      <c r="J13">
        <v>98.984900393351083</v>
      </c>
      <c r="K13">
        <v>103.63168176167642</v>
      </c>
      <c r="L13">
        <v>111.7723366304524</v>
      </c>
      <c r="M13">
        <v>97.253376058594654</v>
      </c>
      <c r="N13">
        <v>87.971689186631821</v>
      </c>
      <c r="O13">
        <v>89.730606945796808</v>
      </c>
      <c r="P13">
        <v>88.358749811263749</v>
      </c>
      <c r="Q13">
        <v>90.120755328632796</v>
      </c>
      <c r="R13">
        <v>87.133689012603426</v>
      </c>
      <c r="S13">
        <v>79.968890425164147</v>
      </c>
      <c r="T13">
        <v>85.946040491495026</v>
      </c>
      <c r="U13">
        <v>80.792063104822304</v>
      </c>
    </row>
    <row r="14" spans="1:21" ht="15.5" x14ac:dyDescent="0.35">
      <c r="A14" s="18" t="s">
        <v>50</v>
      </c>
      <c r="B14" s="23" t="s">
        <v>336</v>
      </c>
      <c r="C14" s="23">
        <v>79</v>
      </c>
      <c r="D14" s="18">
        <f t="shared" si="0"/>
        <v>790</v>
      </c>
      <c r="E14" s="24" t="s">
        <v>337</v>
      </c>
      <c r="F14">
        <v>96.71260589202177</v>
      </c>
      <c r="G14">
        <v>96.532103037293382</v>
      </c>
      <c r="H14">
        <v>102.28827941095965</v>
      </c>
      <c r="I14">
        <v>111.139347734011</v>
      </c>
      <c r="J14">
        <v>87.659402744148508</v>
      </c>
      <c r="K14">
        <v>68.828213879408437</v>
      </c>
      <c r="L14">
        <v>103.90265618044221</v>
      </c>
      <c r="M14">
        <v>97.68540021675183</v>
      </c>
      <c r="N14">
        <v>93.028571428571425</v>
      </c>
      <c r="O14">
        <v>83.584337349397572</v>
      </c>
      <c r="P14">
        <v>94.437111991005523</v>
      </c>
      <c r="Q14">
        <v>89.9923605805959</v>
      </c>
      <c r="R14">
        <v>87.145287249671398</v>
      </c>
      <c r="S14">
        <v>66.948957253139724</v>
      </c>
      <c r="T14">
        <v>90.362499453408532</v>
      </c>
      <c r="U14">
        <v>82.978557504873308</v>
      </c>
    </row>
    <row r="15" spans="1:21" ht="15.5" x14ac:dyDescent="0.35">
      <c r="A15" s="18" t="s">
        <v>50</v>
      </c>
      <c r="B15" s="22" t="s">
        <v>377</v>
      </c>
      <c r="C15" s="23">
        <v>540</v>
      </c>
      <c r="D15" s="18">
        <f t="shared" si="0"/>
        <v>5400</v>
      </c>
      <c r="E15" s="24" t="s">
        <v>378</v>
      </c>
      <c r="F15">
        <v>104.42329720680239</v>
      </c>
      <c r="G15">
        <v>97.148454505877268</v>
      </c>
      <c r="H15">
        <v>100.82070707070706</v>
      </c>
      <c r="I15">
        <v>108.61936193619361</v>
      </c>
      <c r="J15">
        <v>106.73542935255374</v>
      </c>
      <c r="K15">
        <v>92.851027397260282</v>
      </c>
      <c r="L15">
        <v>109.94046643727124</v>
      </c>
      <c r="M15">
        <v>109.09927316220443</v>
      </c>
      <c r="N15">
        <v>95.292433537832309</v>
      </c>
      <c r="O15">
        <v>85.620383546791345</v>
      </c>
      <c r="P15">
        <v>93.2442706636255</v>
      </c>
      <c r="Q15">
        <v>95.618990980275555</v>
      </c>
      <c r="R15">
        <v>88.111807005335194</v>
      </c>
      <c r="S15">
        <v>81.563338952363097</v>
      </c>
      <c r="T15">
        <v>82.111154838427538</v>
      </c>
      <c r="U15">
        <v>83.806866226957553</v>
      </c>
    </row>
    <row r="16" spans="1:21" ht="15.5" x14ac:dyDescent="0.35">
      <c r="A16" s="18" t="s">
        <v>50</v>
      </c>
      <c r="B16" s="23" t="s">
        <v>340</v>
      </c>
      <c r="C16" s="23">
        <v>60</v>
      </c>
      <c r="D16" s="18">
        <f t="shared" si="0"/>
        <v>600</v>
      </c>
      <c r="E16" s="24" t="s">
        <v>341</v>
      </c>
      <c r="F16">
        <v>97.542376393551322</v>
      </c>
      <c r="G16">
        <v>91.808087156924373</v>
      </c>
      <c r="H16">
        <v>104.0993693277957</v>
      </c>
      <c r="I16">
        <v>96.166301504099991</v>
      </c>
      <c r="J16">
        <v>60.361460495787014</v>
      </c>
      <c r="K16">
        <v>53.70044052863441</v>
      </c>
      <c r="L16">
        <v>91.743068289159282</v>
      </c>
      <c r="M16">
        <v>89.252252252252234</v>
      </c>
      <c r="N16">
        <v>93.157464212678931</v>
      </c>
      <c r="O16">
        <v>85.311642230702276</v>
      </c>
      <c r="P16">
        <v>89.38526762056172</v>
      </c>
      <c r="Q16">
        <v>93.795438701324585</v>
      </c>
      <c r="R16">
        <v>63.964277429830666</v>
      </c>
      <c r="S16">
        <v>52.288193794093786</v>
      </c>
      <c r="T16">
        <v>74.590056408238212</v>
      </c>
      <c r="U16">
        <v>71.994769959957509</v>
      </c>
    </row>
    <row r="17" spans="1:21" ht="15.5" x14ac:dyDescent="0.35">
      <c r="A17" s="18" t="s">
        <v>50</v>
      </c>
      <c r="B17" s="23" t="s">
        <v>168</v>
      </c>
      <c r="C17" s="23">
        <v>6</v>
      </c>
      <c r="D17" s="18">
        <f t="shared" si="0"/>
        <v>60</v>
      </c>
      <c r="E17" s="24" t="s">
        <v>169</v>
      </c>
      <c r="F17">
        <v>96.089670105719037</v>
      </c>
      <c r="G17">
        <v>96.248128005044535</v>
      </c>
      <c r="H17">
        <v>98.219946354547687</v>
      </c>
      <c r="I17">
        <v>97.388493588216576</v>
      </c>
      <c r="J17">
        <v>100.06595762222771</v>
      </c>
      <c r="K17">
        <v>91.920838183934805</v>
      </c>
      <c r="L17">
        <v>111.3788033027938</v>
      </c>
      <c r="M17">
        <v>111.06106106106104</v>
      </c>
      <c r="N17">
        <v>94.539877300613497</v>
      </c>
      <c r="O17">
        <v>84.342394288852276</v>
      </c>
      <c r="P17">
        <v>84.807999327787584</v>
      </c>
      <c r="Q17">
        <v>91.751478142870994</v>
      </c>
      <c r="R17">
        <v>88.981674785432617</v>
      </c>
      <c r="S17">
        <v>79.321970406443157</v>
      </c>
      <c r="T17">
        <v>80.187152914425624</v>
      </c>
      <c r="U17">
        <v>77.386892880904853</v>
      </c>
    </row>
    <row r="18" spans="1:21" ht="15.5" x14ac:dyDescent="0.35">
      <c r="A18" s="18" t="s">
        <v>50</v>
      </c>
      <c r="B18" s="22" t="s">
        <v>164</v>
      </c>
      <c r="C18" s="23">
        <v>160</v>
      </c>
      <c r="D18" s="18">
        <f t="shared" si="0"/>
        <v>1600</v>
      </c>
      <c r="E18" s="24" t="s">
        <v>165</v>
      </c>
      <c r="F18">
        <v>95.054440508985977</v>
      </c>
      <c r="G18">
        <v>101.32719393282771</v>
      </c>
      <c r="H18">
        <v>94.270988204975723</v>
      </c>
      <c r="I18">
        <v>101.52561426047856</v>
      </c>
      <c r="J18">
        <v>112.93091513221653</v>
      </c>
      <c r="K18">
        <v>98.023784540048965</v>
      </c>
      <c r="L18">
        <v>123.91559928222262</v>
      </c>
      <c r="M18">
        <v>124.69799924499807</v>
      </c>
      <c r="N18">
        <v>94.016359918200408</v>
      </c>
      <c r="O18">
        <v>89.163358329657399</v>
      </c>
      <c r="P18">
        <v>93.480716475714033</v>
      </c>
      <c r="Q18">
        <v>95.704415740462579</v>
      </c>
      <c r="R18">
        <v>85.587257403541329</v>
      </c>
      <c r="S18">
        <v>82.131485296872071</v>
      </c>
      <c r="T18">
        <v>85.69242205605839</v>
      </c>
      <c r="U18">
        <v>86.471518987341781</v>
      </c>
    </row>
    <row r="19" spans="1:21" ht="15.5" x14ac:dyDescent="0.35">
      <c r="A19" s="18" t="s">
        <v>50</v>
      </c>
      <c r="B19" s="22" t="s">
        <v>178</v>
      </c>
      <c r="C19" s="23">
        <v>11</v>
      </c>
      <c r="D19" s="18">
        <f t="shared" si="0"/>
        <v>110</v>
      </c>
      <c r="E19" s="24" t="s">
        <v>179</v>
      </c>
      <c r="F19">
        <v>101.82493320653897</v>
      </c>
      <c r="G19">
        <v>101.50150150150149</v>
      </c>
      <c r="H19">
        <v>103.13718323586745</v>
      </c>
      <c r="I19">
        <v>110.41009463722399</v>
      </c>
      <c r="J19">
        <v>107.32986507634394</v>
      </c>
      <c r="K19">
        <v>100.79026815840881</v>
      </c>
      <c r="L19">
        <v>117.96659640019459</v>
      </c>
      <c r="M19">
        <v>97.062638284885963</v>
      </c>
      <c r="N19">
        <v>95.064532001059732</v>
      </c>
      <c r="O19">
        <v>85.641025641025635</v>
      </c>
      <c r="P19">
        <v>93.039408123206968</v>
      </c>
      <c r="Q19">
        <v>91.198638463408699</v>
      </c>
      <c r="R19">
        <v>84.098816979819063</v>
      </c>
      <c r="S19">
        <v>77.941007028459467</v>
      </c>
      <c r="T19">
        <v>91.175827539463896</v>
      </c>
      <c r="U19">
        <v>80.361063674066855</v>
      </c>
    </row>
    <row r="20" spans="1:21" ht="15.5" x14ac:dyDescent="0.35">
      <c r="A20" s="18" t="s">
        <v>50</v>
      </c>
      <c r="B20" s="23" t="s">
        <v>259</v>
      </c>
      <c r="C20" s="23">
        <v>59</v>
      </c>
      <c r="D20" s="18">
        <f t="shared" si="0"/>
        <v>590</v>
      </c>
      <c r="E20" s="24" t="s">
        <v>260</v>
      </c>
      <c r="F20">
        <v>104.92327225761257</v>
      </c>
      <c r="G20">
        <v>117.21176081929303</v>
      </c>
      <c r="H20">
        <v>109.14503816793892</v>
      </c>
      <c r="I20">
        <v>95.739073138589944</v>
      </c>
      <c r="J20">
        <v>96.320109439124494</v>
      </c>
      <c r="K20">
        <v>110.88536504790221</v>
      </c>
      <c r="L20">
        <v>111.70709657978</v>
      </c>
      <c r="M20">
        <v>102.6966958067862</v>
      </c>
      <c r="N20">
        <v>88.801942795466815</v>
      </c>
      <c r="O20">
        <v>90.014509959108295</v>
      </c>
      <c r="P20">
        <v>89.009990917347864</v>
      </c>
      <c r="Q20">
        <v>93.637663398692794</v>
      </c>
      <c r="R20">
        <v>87.445069771027661</v>
      </c>
      <c r="S20">
        <v>86.303564277132537</v>
      </c>
      <c r="T20">
        <v>83.507089241034194</v>
      </c>
      <c r="U20">
        <v>91.154469514196805</v>
      </c>
    </row>
    <row r="21" spans="1:21" ht="15.5" x14ac:dyDescent="0.35">
      <c r="A21" s="18" t="s">
        <v>50</v>
      </c>
      <c r="B21" s="22" t="s">
        <v>172</v>
      </c>
      <c r="C21" s="23">
        <v>19</v>
      </c>
      <c r="D21" s="18">
        <f t="shared" si="0"/>
        <v>190</v>
      </c>
      <c r="E21" s="24" t="s">
        <v>173</v>
      </c>
      <c r="F21">
        <v>107.96810360333355</v>
      </c>
      <c r="G21">
        <v>142.75676792725767</v>
      </c>
      <c r="H21">
        <v>125.11391206580269</v>
      </c>
      <c r="I21">
        <v>99.475855916136936</v>
      </c>
      <c r="J21">
        <v>81.487699102664024</v>
      </c>
      <c r="K21">
        <v>137.394089687952</v>
      </c>
      <c r="L21">
        <v>109.69589891851376</v>
      </c>
      <c r="M21">
        <v>102.93250043380185</v>
      </c>
      <c r="N21">
        <v>92.019064124783355</v>
      </c>
      <c r="O21">
        <v>87.844611528822043</v>
      </c>
      <c r="P21">
        <v>87.674662054526422</v>
      </c>
      <c r="Q21">
        <v>98.530500052859693</v>
      </c>
      <c r="R21">
        <v>81.026863084922013</v>
      </c>
      <c r="S21">
        <v>86.641272387062244</v>
      </c>
      <c r="T21">
        <v>82.727272727272734</v>
      </c>
      <c r="U21">
        <v>88.521739130434796</v>
      </c>
    </row>
    <row r="22" spans="1:21" ht="15.5" x14ac:dyDescent="0.35">
      <c r="A22" s="18" t="s">
        <v>50</v>
      </c>
      <c r="B22" s="23" t="s">
        <v>277</v>
      </c>
      <c r="C22" s="23">
        <v>12</v>
      </c>
      <c r="D22" s="18">
        <f t="shared" si="0"/>
        <v>120</v>
      </c>
      <c r="E22" s="24" t="s">
        <v>278</v>
      </c>
      <c r="F22">
        <v>103.47420664761619</v>
      </c>
      <c r="G22">
        <v>132.51028806584358</v>
      </c>
      <c r="H22">
        <v>118.06233797552301</v>
      </c>
      <c r="I22">
        <v>117.25179312948279</v>
      </c>
      <c r="J22">
        <v>100.89136210959039</v>
      </c>
      <c r="K22">
        <v>128.26768567509302</v>
      </c>
      <c r="L22">
        <v>94.719623779583912</v>
      </c>
      <c r="M22">
        <v>108.27586206896548</v>
      </c>
      <c r="N22">
        <v>89.778218312476739</v>
      </c>
      <c r="O22">
        <v>87.633557578155902</v>
      </c>
      <c r="P22">
        <v>83.588899341486353</v>
      </c>
      <c r="Q22">
        <v>93.962302187279491</v>
      </c>
      <c r="R22">
        <v>91.525213728162512</v>
      </c>
      <c r="S22">
        <v>83.720930232558104</v>
      </c>
      <c r="T22">
        <v>81.335253749046856</v>
      </c>
      <c r="U22">
        <v>89.07174080740549</v>
      </c>
    </row>
    <row r="23" spans="1:21" ht="15.5" x14ac:dyDescent="0.35">
      <c r="A23" s="18" t="s">
        <v>50</v>
      </c>
      <c r="B23" s="23" t="s">
        <v>184</v>
      </c>
      <c r="C23" s="23">
        <v>60</v>
      </c>
      <c r="D23" s="18">
        <f t="shared" si="0"/>
        <v>600</v>
      </c>
      <c r="E23" s="24" t="s">
        <v>185</v>
      </c>
      <c r="F23">
        <v>97.05394280295684</v>
      </c>
      <c r="G23">
        <v>120.45194508009151</v>
      </c>
      <c r="H23">
        <v>105.18391787852863</v>
      </c>
      <c r="I23">
        <v>103.90827476104579</v>
      </c>
      <c r="J23">
        <v>68.429559707764938</v>
      </c>
      <c r="K23">
        <v>91.857360793287569</v>
      </c>
      <c r="L23">
        <v>83.492158030573748</v>
      </c>
      <c r="M23">
        <v>86.809616634178028</v>
      </c>
      <c r="N23">
        <v>87.935701495023537</v>
      </c>
      <c r="O23">
        <v>81.512993008837896</v>
      </c>
      <c r="P23">
        <v>83.575803981623281</v>
      </c>
      <c r="Q23">
        <v>92.552309923347821</v>
      </c>
      <c r="R23">
        <v>74.122350393536848</v>
      </c>
      <c r="S23">
        <v>67.441860465116278</v>
      </c>
      <c r="T23">
        <v>84.851909403399702</v>
      </c>
      <c r="U23">
        <v>83.450429352068696</v>
      </c>
    </row>
    <row r="24" spans="1:21" ht="15.5" x14ac:dyDescent="0.35">
      <c r="A24" s="18" t="s">
        <v>50</v>
      </c>
      <c r="B24" s="23" t="s">
        <v>73</v>
      </c>
      <c r="C24" s="23">
        <v>1.2</v>
      </c>
      <c r="D24" s="18">
        <f t="shared" si="0"/>
        <v>12</v>
      </c>
      <c r="E24" s="24" t="s">
        <v>74</v>
      </c>
      <c r="F24">
        <v>108.04956360511915</v>
      </c>
      <c r="G24">
        <v>114.03556523317002</v>
      </c>
      <c r="H24">
        <v>118.49906417919458</v>
      </c>
      <c r="I24">
        <v>103.68213799152716</v>
      </c>
      <c r="J24">
        <v>103.08415863971418</v>
      </c>
      <c r="K24">
        <v>98.738885864634355</v>
      </c>
      <c r="L24">
        <v>110.04331965344277</v>
      </c>
      <c r="M24">
        <v>94.778772127252907</v>
      </c>
      <c r="N24">
        <v>93.705802257653616</v>
      </c>
      <c r="O24">
        <v>85.371323044453234</v>
      </c>
      <c r="P24">
        <v>86.135003739715785</v>
      </c>
      <c r="Q24">
        <v>93.07518951034622</v>
      </c>
      <c r="R24">
        <v>91.000131769666609</v>
      </c>
      <c r="S24">
        <v>75.153702218658125</v>
      </c>
      <c r="T24">
        <v>85.187416620045624</v>
      </c>
      <c r="U24">
        <v>86.848958333333329</v>
      </c>
    </row>
    <row r="25" spans="1:21" ht="15.5" x14ac:dyDescent="0.35">
      <c r="A25" s="18" t="s">
        <v>50</v>
      </c>
      <c r="B25" s="23" t="s">
        <v>383</v>
      </c>
      <c r="C25" s="23">
        <v>9</v>
      </c>
      <c r="D25" s="18">
        <f t="shared" si="0"/>
        <v>90</v>
      </c>
      <c r="E25" s="24" t="s">
        <v>13</v>
      </c>
      <c r="F25">
        <v>103.91259815636737</v>
      </c>
      <c r="G25">
        <v>107.718875502008</v>
      </c>
      <c r="H25">
        <v>107.50760719225451</v>
      </c>
      <c r="I25">
        <v>98.654444383087593</v>
      </c>
      <c r="J25">
        <v>93.629224991464653</v>
      </c>
      <c r="K25">
        <v>84.17670682730926</v>
      </c>
      <c r="L25">
        <v>102.42582094887904</v>
      </c>
      <c r="M25">
        <v>87.612303943962232</v>
      </c>
      <c r="N25">
        <v>90.92723865395584</v>
      </c>
      <c r="O25">
        <v>86.723387415908178</v>
      </c>
      <c r="P25">
        <v>89.027773060244783</v>
      </c>
      <c r="Q25">
        <v>91.545893719806756</v>
      </c>
      <c r="R25">
        <v>82.620386213639676</v>
      </c>
      <c r="S25">
        <v>71.230954290296708</v>
      </c>
      <c r="T25">
        <v>85.459255872684125</v>
      </c>
      <c r="U25">
        <v>85.631659056316551</v>
      </c>
    </row>
    <row r="26" spans="1:21" ht="15.5" x14ac:dyDescent="0.35">
      <c r="A26" s="18" t="s">
        <v>50</v>
      </c>
      <c r="B26" s="22" t="s">
        <v>229</v>
      </c>
      <c r="C26" s="23">
        <v>50</v>
      </c>
      <c r="D26" s="18">
        <f t="shared" si="0"/>
        <v>500</v>
      </c>
      <c r="E26" s="24" t="s">
        <v>52</v>
      </c>
      <c r="F26">
        <v>99.981351981351963</v>
      </c>
      <c r="G26">
        <v>107.81812941346011</v>
      </c>
      <c r="H26">
        <v>105.15012722646311</v>
      </c>
      <c r="I26">
        <v>96.786001903506829</v>
      </c>
      <c r="J26">
        <v>100.04040404040404</v>
      </c>
      <c r="K26">
        <v>108.71883556708455</v>
      </c>
      <c r="L26">
        <v>98.021194314700423</v>
      </c>
      <c r="M26">
        <v>95.932730774929624</v>
      </c>
      <c r="N26">
        <v>84.17477227111317</v>
      </c>
      <c r="O26">
        <v>87.99800174847006</v>
      </c>
      <c r="P26">
        <v>86.966394187102637</v>
      </c>
      <c r="Q26">
        <v>91.636029411764696</v>
      </c>
      <c r="R26">
        <v>84.100663887602266</v>
      </c>
      <c r="S26">
        <v>82.352941176470551</v>
      </c>
      <c r="T26">
        <v>82.350379901160395</v>
      </c>
      <c r="U26">
        <v>87.761852260198452</v>
      </c>
    </row>
    <row r="27" spans="1:21" ht="15.5" x14ac:dyDescent="0.35">
      <c r="A27" s="18" t="s">
        <v>50</v>
      </c>
      <c r="B27" s="22" t="s">
        <v>352</v>
      </c>
      <c r="C27" s="23">
        <v>22</v>
      </c>
      <c r="D27" s="18">
        <f t="shared" si="0"/>
        <v>220</v>
      </c>
      <c r="E27" s="24" t="s">
        <v>353</v>
      </c>
      <c r="F27">
        <v>102.13556174558961</v>
      </c>
      <c r="G27">
        <v>106.05651026581707</v>
      </c>
      <c r="H27">
        <v>112.85283152849279</v>
      </c>
      <c r="I27">
        <v>96.985242184305392</v>
      </c>
      <c r="J27">
        <v>113.9023846026502</v>
      </c>
      <c r="K27">
        <v>103.39190319881573</v>
      </c>
      <c r="L27">
        <v>107.72566655958882</v>
      </c>
      <c r="M27">
        <v>94.295023810900958</v>
      </c>
      <c r="N27">
        <v>89.839686880060029</v>
      </c>
      <c r="O27">
        <v>87.726004125712862</v>
      </c>
      <c r="P27">
        <v>81.689499795184545</v>
      </c>
      <c r="Q27">
        <v>99.534834549106677</v>
      </c>
      <c r="R27">
        <v>84.258216717602266</v>
      </c>
      <c r="S27">
        <v>77.472394126926332</v>
      </c>
      <c r="T27">
        <v>76.864053377814827</v>
      </c>
      <c r="U27">
        <v>80.38923395445137</v>
      </c>
    </row>
    <row r="28" spans="1:21" ht="15.5" x14ac:dyDescent="0.35">
      <c r="A28" s="18" t="s">
        <v>50</v>
      </c>
      <c r="B28" s="22" t="s">
        <v>291</v>
      </c>
      <c r="C28" s="23">
        <v>0.7</v>
      </c>
      <c r="D28" s="18">
        <f t="shared" si="0"/>
        <v>7</v>
      </c>
      <c r="E28" s="24" t="s">
        <v>292</v>
      </c>
      <c r="F28">
        <v>96.71322469792706</v>
      </c>
      <c r="G28">
        <v>97.798569069895436</v>
      </c>
      <c r="H28">
        <v>120.22065472960749</v>
      </c>
      <c r="I28">
        <v>99.631936579841451</v>
      </c>
      <c r="J28">
        <v>99.950116395078169</v>
      </c>
      <c r="K28">
        <v>104.04818687702561</v>
      </c>
      <c r="L28">
        <v>105.96534273884373</v>
      </c>
      <c r="M28">
        <v>98.593103448275841</v>
      </c>
      <c r="N28">
        <v>91.471968642013508</v>
      </c>
      <c r="O28">
        <v>90.772964015151487</v>
      </c>
      <c r="P28">
        <v>82.902163687676378</v>
      </c>
      <c r="Q28">
        <v>94.496522527970967</v>
      </c>
      <c r="R28">
        <v>85.829594099747283</v>
      </c>
      <c r="S28">
        <v>86.375473484848456</v>
      </c>
      <c r="T28">
        <v>73.731254765737546</v>
      </c>
      <c r="U28">
        <v>82.334790434559025</v>
      </c>
    </row>
    <row r="29" spans="1:21" ht="15.5" x14ac:dyDescent="0.35">
      <c r="A29" s="18" t="s">
        <v>50</v>
      </c>
      <c r="B29" s="23" t="s">
        <v>79</v>
      </c>
      <c r="C29" s="23">
        <v>355</v>
      </c>
      <c r="D29" s="18">
        <f t="shared" si="0"/>
        <v>3550</v>
      </c>
      <c r="E29" s="24" t="s">
        <v>80</v>
      </c>
      <c r="F29">
        <v>92.372582467808229</v>
      </c>
      <c r="G29">
        <v>84.426018768479295</v>
      </c>
      <c r="H29">
        <v>95.409181636726544</v>
      </c>
      <c r="I29">
        <v>95.097755947221444</v>
      </c>
      <c r="J29">
        <v>66.089410003382923</v>
      </c>
      <c r="K29">
        <v>68.549942151947576</v>
      </c>
      <c r="L29">
        <v>79.23863410760373</v>
      </c>
      <c r="M29">
        <v>85.290334435869156</v>
      </c>
      <c r="N29">
        <v>66.504203414307085</v>
      </c>
      <c r="O29">
        <v>69.063656775289743</v>
      </c>
      <c r="P29">
        <v>82.685681470137823</v>
      </c>
      <c r="Q29">
        <v>93.816034804226206</v>
      </c>
      <c r="R29">
        <v>58.729176337098352</v>
      </c>
      <c r="S29">
        <v>41.871472783542686</v>
      </c>
      <c r="T29">
        <v>79.865329377972401</v>
      </c>
      <c r="U29">
        <v>76.138433515482703</v>
      </c>
    </row>
    <row r="30" spans="1:21" ht="15.5" x14ac:dyDescent="0.35">
      <c r="A30" s="18" t="s">
        <v>50</v>
      </c>
      <c r="B30" s="22" t="s">
        <v>198</v>
      </c>
      <c r="C30" s="23">
        <v>73</v>
      </c>
      <c r="D30" s="18">
        <f t="shared" si="0"/>
        <v>730</v>
      </c>
      <c r="E30" s="24" t="s">
        <v>199</v>
      </c>
      <c r="F30">
        <v>94.323689082097459</v>
      </c>
      <c r="G30">
        <v>46.629368697333881</v>
      </c>
      <c r="H30">
        <v>95.888426009780844</v>
      </c>
      <c r="I30">
        <v>87.74749592359656</v>
      </c>
      <c r="J30">
        <v>42.906171350125824</v>
      </c>
      <c r="K30">
        <v>46.505042132891276</v>
      </c>
      <c r="L30">
        <v>73.272913816689467</v>
      </c>
      <c r="M30">
        <v>73.786563805850264</v>
      </c>
      <c r="N30">
        <v>62.458138860322236</v>
      </c>
      <c r="O30">
        <v>45.159752026704801</v>
      </c>
      <c r="P30">
        <v>73.181470137825414</v>
      </c>
      <c r="Q30">
        <v>80.362630608481851</v>
      </c>
      <c r="R30">
        <v>38.575534635972879</v>
      </c>
      <c r="S30">
        <v>41.219599427753927</v>
      </c>
      <c r="T30">
        <v>71.050875729774788</v>
      </c>
      <c r="U30">
        <v>64.661458333333329</v>
      </c>
    </row>
    <row r="31" spans="1:21" ht="15.5" x14ac:dyDescent="0.35">
      <c r="A31" s="18" t="s">
        <v>50</v>
      </c>
      <c r="B31" s="22" t="s">
        <v>313</v>
      </c>
      <c r="C31" s="23">
        <v>37</v>
      </c>
      <c r="D31" s="18">
        <f t="shared" si="0"/>
        <v>370</v>
      </c>
      <c r="E31" s="24" t="s">
        <v>314</v>
      </c>
      <c r="F31">
        <v>98.913622401704345</v>
      </c>
      <c r="G31">
        <v>98.275986438721802</v>
      </c>
      <c r="H31">
        <v>103.30843706777318</v>
      </c>
      <c r="I31">
        <v>95.841846595615436</v>
      </c>
      <c r="J31">
        <v>128.99365975733431</v>
      </c>
      <c r="K31">
        <v>90.326769097597946</v>
      </c>
      <c r="L31">
        <v>92.640825289821748</v>
      </c>
      <c r="M31">
        <v>91.396375818486362</v>
      </c>
      <c r="N31">
        <v>89.854950716845863</v>
      </c>
      <c r="O31">
        <v>90.487990850171499</v>
      </c>
      <c r="P31">
        <v>86.133849620144247</v>
      </c>
      <c r="Q31">
        <v>90.306658265070368</v>
      </c>
      <c r="R31">
        <v>78.477822580645167</v>
      </c>
      <c r="S31">
        <v>76.820434616850932</v>
      </c>
      <c r="T31">
        <v>80.983171140574299</v>
      </c>
      <c r="U31">
        <v>80.289193302891917</v>
      </c>
    </row>
    <row r="32" spans="1:21" ht="15.5" x14ac:dyDescent="0.35">
      <c r="A32" s="18" t="s">
        <v>50</v>
      </c>
      <c r="B32" s="22" t="s">
        <v>202</v>
      </c>
      <c r="C32" s="23">
        <v>48</v>
      </c>
      <c r="D32" s="18">
        <f t="shared" si="0"/>
        <v>480</v>
      </c>
      <c r="E32" s="24" t="s">
        <v>203</v>
      </c>
      <c r="F32">
        <v>99.030041015408514</v>
      </c>
      <c r="G32">
        <v>103.91438488237564</v>
      </c>
      <c r="H32">
        <v>124.31422198106948</v>
      </c>
      <c r="I32">
        <v>115.46810117025287</v>
      </c>
      <c r="J32">
        <v>99.490078705243334</v>
      </c>
      <c r="K32">
        <v>103.0086222711429</v>
      </c>
      <c r="L32">
        <v>104.65674998722079</v>
      </c>
      <c r="M32">
        <v>118.1885057471264</v>
      </c>
      <c r="N32">
        <v>82.196090566816224</v>
      </c>
      <c r="O32">
        <v>85.878314393939363</v>
      </c>
      <c r="P32">
        <v>93.501362397820159</v>
      </c>
      <c r="Q32">
        <v>90.767059772200369</v>
      </c>
      <c r="R32">
        <v>82.219299602867579</v>
      </c>
      <c r="S32">
        <v>77.710700757575765</v>
      </c>
      <c r="T32">
        <v>98.691572507783079</v>
      </c>
      <c r="U32">
        <v>81.477672066512383</v>
      </c>
    </row>
  </sheetData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0"/>
  <sheetViews>
    <sheetView topLeftCell="D1" zoomScale="70" zoomScaleNormal="70" workbookViewId="0">
      <selection activeCell="F2" sqref="F2"/>
    </sheetView>
  </sheetViews>
  <sheetFormatPr defaultRowHeight="14.5" x14ac:dyDescent="0.35"/>
  <cols>
    <col min="3" max="3" width="39.81640625" style="11" customWidth="1"/>
    <col min="4" max="4" width="11.81640625" customWidth="1"/>
    <col min="5" max="5" width="21" customWidth="1"/>
    <col min="6" max="6" width="33.453125" customWidth="1"/>
    <col min="7" max="7" width="15.26953125" customWidth="1"/>
    <col min="8" max="8" width="20.54296875" customWidth="1"/>
    <col min="9" max="9" width="21.7265625" customWidth="1"/>
    <col min="10" max="10" width="22.1796875" customWidth="1"/>
    <col min="11" max="11" width="27.1796875" customWidth="1"/>
    <col min="13" max="13" width="21" customWidth="1"/>
    <col min="14" max="14" width="22" customWidth="1"/>
    <col min="15" max="15" width="12.54296875" customWidth="1"/>
    <col min="16" max="16" width="12.1796875" customWidth="1"/>
  </cols>
  <sheetData>
    <row r="1" spans="1:19" s="9" customFormat="1" x14ac:dyDescent="0.35">
      <c r="A1" s="9" t="s">
        <v>404</v>
      </c>
      <c r="B1" s="9" t="s">
        <v>405</v>
      </c>
      <c r="C1" s="10" t="s">
        <v>406</v>
      </c>
      <c r="E1" s="9" t="s">
        <v>407</v>
      </c>
      <c r="F1" s="9" t="s">
        <v>459</v>
      </c>
      <c r="G1" s="9" t="s">
        <v>408</v>
      </c>
      <c r="H1" s="9" t="s">
        <v>409</v>
      </c>
      <c r="I1" s="9" t="s">
        <v>410</v>
      </c>
      <c r="J1" s="9" t="s">
        <v>411</v>
      </c>
      <c r="K1" s="9" t="s">
        <v>412</v>
      </c>
      <c r="M1" s="9" t="s">
        <v>413</v>
      </c>
      <c r="N1" s="9" t="s">
        <v>414</v>
      </c>
      <c r="O1" s="9" t="s">
        <v>415</v>
      </c>
      <c r="P1" s="9" t="s">
        <v>416</v>
      </c>
      <c r="Q1" s="9" t="s">
        <v>417</v>
      </c>
      <c r="S1" s="9" t="s">
        <v>418</v>
      </c>
    </row>
    <row r="2" spans="1:19" x14ac:dyDescent="0.35">
      <c r="A2">
        <v>1</v>
      </c>
      <c r="B2" t="s">
        <v>419</v>
      </c>
      <c r="C2" s="11">
        <v>1</v>
      </c>
      <c r="D2" s="3"/>
      <c r="E2">
        <v>0</v>
      </c>
      <c r="F2">
        <v>7</v>
      </c>
      <c r="G2">
        <v>1.63</v>
      </c>
      <c r="H2">
        <v>1.6</v>
      </c>
      <c r="I2">
        <v>7.0999999999999994E-2</v>
      </c>
      <c r="J2">
        <v>2.0539999999999998</v>
      </c>
      <c r="K2">
        <v>2.3599999999999999E-2</v>
      </c>
      <c r="M2">
        <f t="shared" ref="M2:M50" si="0">IF(E2=1,40,0)</f>
        <v>0</v>
      </c>
      <c r="N2">
        <f>IF(AND(9&gt;F2, F2&gt;=6),30,0)</f>
        <v>30</v>
      </c>
      <c r="O2">
        <f t="shared" ref="O2:O50" si="1">IF(G2&gt;1.64,40,0)</f>
        <v>0</v>
      </c>
      <c r="P2">
        <f t="shared" ref="P2:P50" si="2">IF(AND(I2&lt;0.1,I2&gt;0),40,0)</f>
        <v>40</v>
      </c>
      <c r="Q2">
        <f t="shared" ref="Q2:Q50" si="3">IF(AND(K2&lt;0.1,K2&gt;0),40,0)</f>
        <v>40</v>
      </c>
      <c r="S2">
        <f t="shared" ref="S2:S50" si="4">SUM(M2:Q2)</f>
        <v>110</v>
      </c>
    </row>
    <row r="3" spans="1:19" ht="15.5" x14ac:dyDescent="0.35">
      <c r="A3">
        <v>2</v>
      </c>
      <c r="B3" t="s">
        <v>420</v>
      </c>
      <c r="C3" s="11">
        <v>4</v>
      </c>
      <c r="D3" s="5"/>
      <c r="E3">
        <v>1</v>
      </c>
      <c r="F3">
        <v>20</v>
      </c>
      <c r="G3">
        <v>0.71</v>
      </c>
      <c r="H3">
        <v>1.1000000000000001</v>
      </c>
      <c r="I3">
        <v>0.74</v>
      </c>
      <c r="J3">
        <v>0.99590000000000001</v>
      </c>
      <c r="K3">
        <v>-0.98919999999999997</v>
      </c>
      <c r="M3">
        <f t="shared" si="0"/>
        <v>40</v>
      </c>
      <c r="N3">
        <f>IF(9&lt;=F3,40,0)</f>
        <v>40</v>
      </c>
      <c r="O3">
        <f t="shared" si="1"/>
        <v>0</v>
      </c>
      <c r="P3">
        <f t="shared" si="2"/>
        <v>0</v>
      </c>
      <c r="Q3">
        <f t="shared" si="3"/>
        <v>0</v>
      </c>
      <c r="S3">
        <f t="shared" si="4"/>
        <v>80</v>
      </c>
    </row>
    <row r="4" spans="1:19" x14ac:dyDescent="0.35">
      <c r="A4">
        <v>3</v>
      </c>
      <c r="B4" t="s">
        <v>421</v>
      </c>
      <c r="C4" s="11">
        <v>3</v>
      </c>
      <c r="E4">
        <v>0</v>
      </c>
      <c r="F4">
        <v>15</v>
      </c>
      <c r="G4">
        <v>-1.1499999999999999</v>
      </c>
      <c r="H4">
        <v>0.9</v>
      </c>
      <c r="I4">
        <v>-0.65</v>
      </c>
      <c r="J4">
        <v>0.90210000000000001</v>
      </c>
      <c r="K4">
        <v>-0.72499999999999998</v>
      </c>
      <c r="M4">
        <f t="shared" si="0"/>
        <v>0</v>
      </c>
      <c r="N4">
        <f>IF(9&lt;=F4,40,0)</f>
        <v>40</v>
      </c>
      <c r="O4">
        <f t="shared" si="1"/>
        <v>0</v>
      </c>
      <c r="P4">
        <f t="shared" si="2"/>
        <v>0</v>
      </c>
      <c r="Q4">
        <f t="shared" si="3"/>
        <v>0</v>
      </c>
      <c r="S4">
        <f t="shared" si="4"/>
        <v>40</v>
      </c>
    </row>
    <row r="5" spans="1:19" x14ac:dyDescent="0.35">
      <c r="A5">
        <v>4</v>
      </c>
      <c r="B5" t="s">
        <v>76</v>
      </c>
      <c r="C5" s="11">
        <v>1</v>
      </c>
      <c r="E5">
        <v>0</v>
      </c>
      <c r="F5">
        <v>5</v>
      </c>
      <c r="G5">
        <v>-0.36</v>
      </c>
      <c r="H5">
        <v>1.5</v>
      </c>
      <c r="I5">
        <v>0.13</v>
      </c>
      <c r="J5">
        <v>1.3086</v>
      </c>
      <c r="K5">
        <v>0.37209999999999999</v>
      </c>
      <c r="M5">
        <f t="shared" si="0"/>
        <v>0</v>
      </c>
      <c r="N5">
        <f>IF(AND(6&gt;F5, F5&gt;=4.5),20,0)</f>
        <v>20</v>
      </c>
      <c r="O5">
        <f t="shared" si="1"/>
        <v>0</v>
      </c>
      <c r="P5">
        <f t="shared" si="2"/>
        <v>0</v>
      </c>
      <c r="Q5">
        <f t="shared" si="3"/>
        <v>0</v>
      </c>
      <c r="S5">
        <f t="shared" si="4"/>
        <v>20</v>
      </c>
    </row>
    <row r="6" spans="1:19" ht="15.5" x14ac:dyDescent="0.35">
      <c r="A6">
        <v>5</v>
      </c>
      <c r="B6" t="s">
        <v>90</v>
      </c>
      <c r="C6" s="11">
        <v>1</v>
      </c>
      <c r="D6" s="5"/>
      <c r="E6">
        <v>1</v>
      </c>
      <c r="F6">
        <v>6</v>
      </c>
      <c r="G6">
        <v>-0.87</v>
      </c>
      <c r="H6">
        <v>1.1000000000000001</v>
      </c>
      <c r="I6">
        <v>0.77</v>
      </c>
      <c r="J6">
        <v>1.0807</v>
      </c>
      <c r="K6">
        <v>0.79649999999999999</v>
      </c>
      <c r="M6">
        <f t="shared" si="0"/>
        <v>40</v>
      </c>
      <c r="N6">
        <f>IF(AND(9&gt;F6, F6&gt;=6),30,0)</f>
        <v>30</v>
      </c>
      <c r="O6">
        <f t="shared" si="1"/>
        <v>0</v>
      </c>
      <c r="P6">
        <f t="shared" si="2"/>
        <v>0</v>
      </c>
      <c r="Q6">
        <f t="shared" si="3"/>
        <v>0</v>
      </c>
      <c r="S6">
        <f t="shared" si="4"/>
        <v>70</v>
      </c>
    </row>
    <row r="7" spans="1:19" x14ac:dyDescent="0.35">
      <c r="A7">
        <v>6</v>
      </c>
      <c r="B7" t="s">
        <v>357</v>
      </c>
      <c r="C7" s="11">
        <v>1</v>
      </c>
      <c r="E7">
        <v>0</v>
      </c>
      <c r="F7">
        <v>5</v>
      </c>
      <c r="G7">
        <v>0.2</v>
      </c>
      <c r="H7">
        <v>1.2</v>
      </c>
      <c r="I7">
        <v>0.52</v>
      </c>
      <c r="J7">
        <v>1.5690999999999999</v>
      </c>
      <c r="K7">
        <v>0.13039999999999999</v>
      </c>
      <c r="M7">
        <f t="shared" si="0"/>
        <v>0</v>
      </c>
      <c r="N7">
        <f>IF(AND(6&gt;F7, F7&gt;=4.5),20,0)</f>
        <v>20</v>
      </c>
      <c r="O7">
        <f t="shared" si="1"/>
        <v>0</v>
      </c>
      <c r="P7">
        <f t="shared" si="2"/>
        <v>0</v>
      </c>
      <c r="Q7">
        <f t="shared" si="3"/>
        <v>0</v>
      </c>
      <c r="S7">
        <f t="shared" si="4"/>
        <v>20</v>
      </c>
    </row>
    <row r="8" spans="1:19" x14ac:dyDescent="0.35">
      <c r="A8">
        <v>7</v>
      </c>
      <c r="B8" t="s">
        <v>422</v>
      </c>
      <c r="C8" s="11">
        <v>2</v>
      </c>
      <c r="D8" s="3"/>
      <c r="E8">
        <v>1</v>
      </c>
      <c r="F8">
        <v>5</v>
      </c>
      <c r="G8">
        <v>-0.22</v>
      </c>
      <c r="H8">
        <v>1.4</v>
      </c>
      <c r="I8">
        <v>0.25</v>
      </c>
      <c r="J8">
        <v>1.7726</v>
      </c>
      <c r="K8">
        <v>6.1199999999999997E-2</v>
      </c>
      <c r="M8">
        <f t="shared" si="0"/>
        <v>40</v>
      </c>
      <c r="N8">
        <f>IF(AND(6&gt;F8, F8&gt;=4.5),20,0)</f>
        <v>20</v>
      </c>
      <c r="O8">
        <f t="shared" si="1"/>
        <v>0</v>
      </c>
      <c r="P8">
        <f t="shared" si="2"/>
        <v>0</v>
      </c>
      <c r="Q8">
        <f t="shared" si="3"/>
        <v>40</v>
      </c>
      <c r="S8">
        <f t="shared" si="4"/>
        <v>100</v>
      </c>
    </row>
    <row r="9" spans="1:19" x14ac:dyDescent="0.35">
      <c r="A9">
        <v>8</v>
      </c>
      <c r="B9" t="s">
        <v>423</v>
      </c>
      <c r="C9" s="11">
        <v>2</v>
      </c>
      <c r="D9" s="3"/>
      <c r="E9">
        <v>0</v>
      </c>
      <c r="F9">
        <v>4</v>
      </c>
      <c r="G9">
        <v>-0.88</v>
      </c>
      <c r="H9">
        <v>1.2</v>
      </c>
      <c r="I9">
        <v>0.44</v>
      </c>
      <c r="J9">
        <v>1.8877999999999999</v>
      </c>
      <c r="K9">
        <v>3.3000000000000002E-2</v>
      </c>
      <c r="M9">
        <f t="shared" si="0"/>
        <v>0</v>
      </c>
      <c r="N9">
        <f>IF(F9&lt;4.5,10,0)</f>
        <v>10</v>
      </c>
      <c r="O9">
        <f t="shared" si="1"/>
        <v>0</v>
      </c>
      <c r="P9">
        <f t="shared" si="2"/>
        <v>0</v>
      </c>
      <c r="Q9">
        <f t="shared" si="3"/>
        <v>40</v>
      </c>
      <c r="S9">
        <f t="shared" si="4"/>
        <v>50</v>
      </c>
    </row>
    <row r="10" spans="1:19" ht="15.5" x14ac:dyDescent="0.35">
      <c r="A10">
        <v>9</v>
      </c>
      <c r="B10" t="s">
        <v>424</v>
      </c>
      <c r="C10" s="11">
        <v>1</v>
      </c>
      <c r="D10" s="5"/>
      <c r="E10">
        <v>0</v>
      </c>
      <c r="F10">
        <v>1</v>
      </c>
      <c r="G10">
        <v>1.01</v>
      </c>
      <c r="H10">
        <v>0.97</v>
      </c>
      <c r="I10">
        <v>-0.89</v>
      </c>
      <c r="J10">
        <v>1.4366000000000001</v>
      </c>
      <c r="K10">
        <v>0.2351</v>
      </c>
      <c r="M10">
        <f t="shared" si="0"/>
        <v>0</v>
      </c>
      <c r="N10">
        <f>IF(F10&lt;4.5,10,0)</f>
        <v>10</v>
      </c>
      <c r="O10">
        <f t="shared" si="1"/>
        <v>0</v>
      </c>
      <c r="P10">
        <f t="shared" si="2"/>
        <v>0</v>
      </c>
      <c r="Q10">
        <f t="shared" si="3"/>
        <v>0</v>
      </c>
      <c r="S10">
        <f t="shared" si="4"/>
        <v>10</v>
      </c>
    </row>
    <row r="11" spans="1:19" ht="15.5" x14ac:dyDescent="0.35">
      <c r="A11">
        <v>10</v>
      </c>
      <c r="B11" t="s">
        <v>323</v>
      </c>
      <c r="C11" s="11">
        <v>1</v>
      </c>
      <c r="D11" s="5"/>
      <c r="E11">
        <v>1</v>
      </c>
      <c r="F11">
        <v>5</v>
      </c>
      <c r="G11">
        <v>-0.49</v>
      </c>
      <c r="H11">
        <v>1.2</v>
      </c>
      <c r="I11">
        <v>0.56999999999999995</v>
      </c>
      <c r="J11">
        <v>1.5073000000000001</v>
      </c>
      <c r="K11">
        <v>0.1822</v>
      </c>
      <c r="M11">
        <f t="shared" si="0"/>
        <v>40</v>
      </c>
      <c r="N11">
        <f>IF(AND(6&gt;F11, F11&gt;=4.5),20,0)</f>
        <v>20</v>
      </c>
      <c r="O11">
        <f t="shared" si="1"/>
        <v>0</v>
      </c>
      <c r="P11">
        <f t="shared" si="2"/>
        <v>0</v>
      </c>
      <c r="Q11">
        <f t="shared" si="3"/>
        <v>0</v>
      </c>
      <c r="S11">
        <f t="shared" si="4"/>
        <v>60</v>
      </c>
    </row>
    <row r="12" spans="1:19" ht="15.5" x14ac:dyDescent="0.35">
      <c r="A12">
        <v>11</v>
      </c>
      <c r="B12" t="s">
        <v>179</v>
      </c>
      <c r="C12" s="11">
        <v>1</v>
      </c>
      <c r="D12" s="5"/>
      <c r="E12">
        <v>0</v>
      </c>
      <c r="F12">
        <v>4</v>
      </c>
      <c r="G12">
        <v>-0.37</v>
      </c>
      <c r="H12">
        <v>1</v>
      </c>
      <c r="I12">
        <v>0.85</v>
      </c>
      <c r="J12">
        <v>1.3483000000000001</v>
      </c>
      <c r="K12">
        <v>0.33610000000000001</v>
      </c>
      <c r="M12">
        <f t="shared" si="0"/>
        <v>0</v>
      </c>
      <c r="N12">
        <f>IF(F12&lt;4.5,10,0)</f>
        <v>10</v>
      </c>
      <c r="O12">
        <f t="shared" si="1"/>
        <v>0</v>
      </c>
      <c r="P12">
        <f t="shared" si="2"/>
        <v>0</v>
      </c>
      <c r="Q12">
        <f t="shared" si="3"/>
        <v>0</v>
      </c>
      <c r="S12">
        <f t="shared" si="4"/>
        <v>10</v>
      </c>
    </row>
    <row r="13" spans="1:19" ht="15.5" x14ac:dyDescent="0.35">
      <c r="A13">
        <v>12</v>
      </c>
      <c r="B13" t="s">
        <v>425</v>
      </c>
      <c r="C13" s="11">
        <v>1</v>
      </c>
      <c r="D13" s="5"/>
      <c r="E13">
        <v>0</v>
      </c>
      <c r="F13">
        <v>1</v>
      </c>
      <c r="G13">
        <v>1.36</v>
      </c>
      <c r="H13">
        <v>1.2</v>
      </c>
      <c r="I13">
        <v>0.35</v>
      </c>
      <c r="J13">
        <v>0.46860000000000002</v>
      </c>
      <c r="K13">
        <v>-1.95E-2</v>
      </c>
      <c r="M13">
        <f t="shared" si="0"/>
        <v>0</v>
      </c>
      <c r="N13">
        <f>IF(F13&lt;4.5,10,0)</f>
        <v>10</v>
      </c>
      <c r="O13">
        <f t="shared" si="1"/>
        <v>0</v>
      </c>
      <c r="P13">
        <f t="shared" si="2"/>
        <v>0</v>
      </c>
      <c r="Q13">
        <f t="shared" si="3"/>
        <v>0</v>
      </c>
      <c r="S13">
        <f t="shared" si="4"/>
        <v>10</v>
      </c>
    </row>
    <row r="14" spans="1:19" ht="15.5" x14ac:dyDescent="0.35">
      <c r="A14">
        <v>13</v>
      </c>
      <c r="B14" t="s">
        <v>426</v>
      </c>
      <c r="C14" s="11">
        <v>3</v>
      </c>
      <c r="D14" s="5"/>
      <c r="E14">
        <v>0</v>
      </c>
      <c r="F14">
        <v>8</v>
      </c>
      <c r="G14">
        <v>1.41</v>
      </c>
      <c r="H14">
        <v>2</v>
      </c>
      <c r="I14">
        <v>9.4000000000000004E-3</v>
      </c>
      <c r="J14">
        <v>1.2255</v>
      </c>
      <c r="K14">
        <v>0.4819</v>
      </c>
      <c r="M14">
        <f t="shared" si="0"/>
        <v>0</v>
      </c>
      <c r="N14">
        <f>IF(AND(9&gt;F14, F14&gt;=6),30,0)</f>
        <v>30</v>
      </c>
      <c r="O14">
        <f t="shared" si="1"/>
        <v>0</v>
      </c>
      <c r="P14">
        <f t="shared" si="2"/>
        <v>40</v>
      </c>
      <c r="Q14">
        <f t="shared" si="3"/>
        <v>0</v>
      </c>
      <c r="S14">
        <f t="shared" si="4"/>
        <v>70</v>
      </c>
    </row>
    <row r="15" spans="1:19" x14ac:dyDescent="0.35">
      <c r="A15">
        <v>14</v>
      </c>
      <c r="B15" t="s">
        <v>427</v>
      </c>
      <c r="C15" s="11">
        <v>1</v>
      </c>
      <c r="D15" s="3"/>
      <c r="E15">
        <v>0</v>
      </c>
      <c r="F15">
        <v>7</v>
      </c>
      <c r="G15">
        <v>-0.12</v>
      </c>
      <c r="H15">
        <v>0.94</v>
      </c>
      <c r="I15">
        <v>-0.85</v>
      </c>
      <c r="J15">
        <v>0.44579999999999997</v>
      </c>
      <c r="K15">
        <v>-1.46E-2</v>
      </c>
      <c r="M15">
        <f t="shared" si="0"/>
        <v>0</v>
      </c>
      <c r="N15">
        <f>IF(AND(9&gt;F15, F15&gt;=6),30,0)</f>
        <v>30</v>
      </c>
      <c r="O15">
        <f t="shared" si="1"/>
        <v>0</v>
      </c>
      <c r="P15">
        <f t="shared" si="2"/>
        <v>0</v>
      </c>
      <c r="Q15">
        <f t="shared" si="3"/>
        <v>0</v>
      </c>
      <c r="S15">
        <f t="shared" si="4"/>
        <v>30</v>
      </c>
    </row>
    <row r="16" spans="1:19" x14ac:dyDescent="0.35">
      <c r="A16">
        <v>15</v>
      </c>
      <c r="B16" t="s">
        <v>428</v>
      </c>
      <c r="C16" s="11">
        <v>1</v>
      </c>
      <c r="D16" s="3"/>
      <c r="E16">
        <v>0</v>
      </c>
      <c r="F16">
        <v>3</v>
      </c>
      <c r="G16">
        <v>1.1599999999999999</v>
      </c>
      <c r="H16">
        <v>1.3</v>
      </c>
      <c r="I16">
        <v>0.35</v>
      </c>
      <c r="J16">
        <v>0.43180000000000002</v>
      </c>
      <c r="K16">
        <v>-1.06E-2</v>
      </c>
      <c r="M16">
        <f t="shared" si="0"/>
        <v>0</v>
      </c>
      <c r="N16">
        <f>IF(F16&lt;4.5,10,0)</f>
        <v>10</v>
      </c>
      <c r="O16">
        <f t="shared" si="1"/>
        <v>0</v>
      </c>
      <c r="P16">
        <f t="shared" si="2"/>
        <v>0</v>
      </c>
      <c r="Q16">
        <f t="shared" si="3"/>
        <v>0</v>
      </c>
      <c r="S16">
        <f t="shared" si="4"/>
        <v>10</v>
      </c>
    </row>
    <row r="17" spans="1:19" x14ac:dyDescent="0.35">
      <c r="A17">
        <v>16</v>
      </c>
      <c r="B17" t="s">
        <v>429</v>
      </c>
      <c r="C17" s="11">
        <v>1</v>
      </c>
      <c r="D17" s="3"/>
      <c r="E17">
        <v>1</v>
      </c>
      <c r="F17">
        <v>5</v>
      </c>
      <c r="G17">
        <v>0.19</v>
      </c>
      <c r="H17">
        <v>1.1000000000000001</v>
      </c>
      <c r="I17">
        <v>0.56000000000000005</v>
      </c>
      <c r="J17">
        <v>0.76239999999999997</v>
      </c>
      <c r="K17">
        <v>-0.39700000000000002</v>
      </c>
      <c r="M17">
        <f t="shared" si="0"/>
        <v>40</v>
      </c>
      <c r="N17">
        <f>IF(AND(6&gt;F17, F17&gt;=4.5),20,0)</f>
        <v>20</v>
      </c>
      <c r="O17">
        <f t="shared" si="1"/>
        <v>0</v>
      </c>
      <c r="P17">
        <f t="shared" si="2"/>
        <v>0</v>
      </c>
      <c r="Q17">
        <f t="shared" si="3"/>
        <v>0</v>
      </c>
      <c r="S17">
        <f t="shared" si="4"/>
        <v>60</v>
      </c>
    </row>
    <row r="18" spans="1:19" x14ac:dyDescent="0.35">
      <c r="A18">
        <v>17</v>
      </c>
      <c r="B18" t="s">
        <v>430</v>
      </c>
      <c r="C18" s="11">
        <v>5</v>
      </c>
      <c r="E18">
        <v>1</v>
      </c>
      <c r="F18">
        <v>5</v>
      </c>
      <c r="G18">
        <v>-0.88</v>
      </c>
      <c r="H18">
        <v>1.3</v>
      </c>
      <c r="I18">
        <v>0.37</v>
      </c>
      <c r="J18">
        <v>1.2112000000000001</v>
      </c>
      <c r="K18">
        <v>0.52680000000000005</v>
      </c>
      <c r="M18">
        <f t="shared" si="0"/>
        <v>40</v>
      </c>
      <c r="N18">
        <f>IF(AND(6&gt;F18, F18&gt;=4.5),20,0)</f>
        <v>20</v>
      </c>
      <c r="O18">
        <f t="shared" si="1"/>
        <v>0</v>
      </c>
      <c r="P18">
        <f t="shared" si="2"/>
        <v>0</v>
      </c>
      <c r="Q18">
        <f t="shared" si="3"/>
        <v>0</v>
      </c>
      <c r="S18">
        <f t="shared" si="4"/>
        <v>60</v>
      </c>
    </row>
    <row r="19" spans="1:19" ht="15.5" x14ac:dyDescent="0.35">
      <c r="A19">
        <v>18</v>
      </c>
      <c r="B19" t="s">
        <v>431</v>
      </c>
      <c r="C19" s="11">
        <v>5</v>
      </c>
      <c r="D19" s="5"/>
      <c r="E19">
        <v>0</v>
      </c>
      <c r="F19">
        <v>6</v>
      </c>
      <c r="G19">
        <v>-1.73</v>
      </c>
      <c r="H19">
        <v>0.94</v>
      </c>
      <c r="I19">
        <v>-0.8</v>
      </c>
      <c r="J19">
        <v>0.86750000000000005</v>
      </c>
      <c r="K19">
        <v>-0.91300000000000003</v>
      </c>
      <c r="M19">
        <f t="shared" si="0"/>
        <v>0</v>
      </c>
      <c r="N19">
        <f>IF(AND(9&gt;F19, F19&gt;=6),30,0)</f>
        <v>30</v>
      </c>
      <c r="O19">
        <f t="shared" si="1"/>
        <v>0</v>
      </c>
      <c r="P19">
        <f t="shared" si="2"/>
        <v>0</v>
      </c>
      <c r="Q19">
        <f t="shared" si="3"/>
        <v>0</v>
      </c>
      <c r="S19">
        <f t="shared" si="4"/>
        <v>30</v>
      </c>
    </row>
    <row r="20" spans="1:19" x14ac:dyDescent="0.35">
      <c r="A20">
        <v>19</v>
      </c>
      <c r="B20" t="s">
        <v>432</v>
      </c>
      <c r="C20" s="11">
        <v>5</v>
      </c>
      <c r="E20">
        <v>0</v>
      </c>
      <c r="F20">
        <v>1</v>
      </c>
      <c r="G20">
        <v>-1.39</v>
      </c>
      <c r="H20">
        <v>1.1000000000000001</v>
      </c>
      <c r="I20">
        <v>0.78</v>
      </c>
      <c r="J20">
        <v>1.3112999999999999</v>
      </c>
      <c r="K20">
        <v>0.36330000000000001</v>
      </c>
      <c r="M20">
        <f t="shared" si="0"/>
        <v>0</v>
      </c>
      <c r="N20">
        <f>IF(F20&lt;4.5,10,0)</f>
        <v>10</v>
      </c>
      <c r="O20">
        <f t="shared" si="1"/>
        <v>0</v>
      </c>
      <c r="P20">
        <f t="shared" si="2"/>
        <v>0</v>
      </c>
      <c r="Q20">
        <f t="shared" si="3"/>
        <v>0</v>
      </c>
      <c r="S20">
        <f t="shared" si="4"/>
        <v>10</v>
      </c>
    </row>
    <row r="21" spans="1:19" ht="15.5" x14ac:dyDescent="0.35">
      <c r="A21">
        <v>20</v>
      </c>
      <c r="B21" t="s">
        <v>433</v>
      </c>
      <c r="C21" s="11">
        <v>1</v>
      </c>
      <c r="D21" s="5"/>
      <c r="E21">
        <v>0</v>
      </c>
      <c r="F21">
        <v>3</v>
      </c>
      <c r="G21">
        <v>-0.35</v>
      </c>
      <c r="H21">
        <v>1.1000000000000001</v>
      </c>
      <c r="I21">
        <v>0.76</v>
      </c>
      <c r="J21">
        <v>0.91369999999999996</v>
      </c>
      <c r="K21">
        <v>-0.76880000000000004</v>
      </c>
      <c r="M21">
        <f t="shared" si="0"/>
        <v>0</v>
      </c>
      <c r="N21">
        <f>IF(F21&lt;4.5,10,0)</f>
        <v>10</v>
      </c>
      <c r="O21">
        <f t="shared" si="1"/>
        <v>0</v>
      </c>
      <c r="P21">
        <f t="shared" si="2"/>
        <v>0</v>
      </c>
      <c r="Q21">
        <f t="shared" si="3"/>
        <v>0</v>
      </c>
      <c r="S21">
        <f t="shared" si="4"/>
        <v>10</v>
      </c>
    </row>
    <row r="22" spans="1:19" x14ac:dyDescent="0.35">
      <c r="A22">
        <v>21</v>
      </c>
      <c r="B22" t="s">
        <v>434</v>
      </c>
      <c r="C22" s="11">
        <v>1</v>
      </c>
      <c r="E22">
        <v>0</v>
      </c>
      <c r="F22">
        <v>9</v>
      </c>
      <c r="G22">
        <v>0.31</v>
      </c>
      <c r="H22">
        <v>1.1000000000000001</v>
      </c>
      <c r="I22">
        <v>0.64</v>
      </c>
      <c r="J22">
        <v>1.1868000000000001</v>
      </c>
      <c r="K22">
        <v>0.59040000000000004</v>
      </c>
      <c r="M22">
        <f t="shared" si="0"/>
        <v>0</v>
      </c>
      <c r="N22">
        <f>IF(9&lt;=F22,40,0)</f>
        <v>40</v>
      </c>
      <c r="O22">
        <f t="shared" si="1"/>
        <v>0</v>
      </c>
      <c r="P22">
        <f t="shared" si="2"/>
        <v>0</v>
      </c>
      <c r="Q22">
        <f t="shared" si="3"/>
        <v>0</v>
      </c>
      <c r="S22">
        <f t="shared" si="4"/>
        <v>40</v>
      </c>
    </row>
    <row r="23" spans="1:19" x14ac:dyDescent="0.35">
      <c r="A23">
        <v>22</v>
      </c>
      <c r="B23" t="s">
        <v>39</v>
      </c>
      <c r="C23" s="11">
        <v>1</v>
      </c>
      <c r="E23">
        <v>0</v>
      </c>
      <c r="F23">
        <v>11</v>
      </c>
      <c r="G23">
        <v>0.88</v>
      </c>
      <c r="H23">
        <v>0.96</v>
      </c>
      <c r="I23">
        <v>-0.84</v>
      </c>
      <c r="J23">
        <v>1.0463</v>
      </c>
      <c r="K23">
        <v>0.878</v>
      </c>
      <c r="M23">
        <f t="shared" si="0"/>
        <v>0</v>
      </c>
      <c r="N23">
        <f>IF(9&lt;=F23,40,0)</f>
        <v>40</v>
      </c>
      <c r="O23">
        <f t="shared" si="1"/>
        <v>0</v>
      </c>
      <c r="P23">
        <f t="shared" si="2"/>
        <v>0</v>
      </c>
      <c r="Q23">
        <f t="shared" si="3"/>
        <v>0</v>
      </c>
      <c r="S23">
        <f t="shared" si="4"/>
        <v>40</v>
      </c>
    </row>
    <row r="24" spans="1:19" ht="15.5" x14ac:dyDescent="0.35">
      <c r="A24">
        <v>23</v>
      </c>
      <c r="B24" t="s">
        <v>248</v>
      </c>
      <c r="C24" s="11">
        <v>1</v>
      </c>
      <c r="D24" s="5"/>
      <c r="E24">
        <v>0</v>
      </c>
      <c r="F24">
        <v>5</v>
      </c>
      <c r="G24">
        <v>-0.36</v>
      </c>
      <c r="H24">
        <v>1.5</v>
      </c>
      <c r="I24">
        <v>0.12</v>
      </c>
      <c r="J24">
        <v>1.8116000000000001</v>
      </c>
      <c r="K24">
        <v>4.8099999999999997E-2</v>
      </c>
      <c r="M24">
        <f t="shared" si="0"/>
        <v>0</v>
      </c>
      <c r="N24">
        <f>IF(AND(6&gt;F24, F24&gt;=4.5),20,0)</f>
        <v>20</v>
      </c>
      <c r="O24">
        <f t="shared" si="1"/>
        <v>0</v>
      </c>
      <c r="P24">
        <f t="shared" si="2"/>
        <v>0</v>
      </c>
      <c r="Q24">
        <f t="shared" si="3"/>
        <v>40</v>
      </c>
      <c r="S24">
        <f t="shared" si="4"/>
        <v>60</v>
      </c>
    </row>
    <row r="25" spans="1:19" x14ac:dyDescent="0.35">
      <c r="A25">
        <v>24</v>
      </c>
      <c r="B25" t="s">
        <v>435</v>
      </c>
      <c r="C25" s="11">
        <v>5</v>
      </c>
      <c r="E25">
        <v>0</v>
      </c>
      <c r="F25">
        <v>8</v>
      </c>
      <c r="G25">
        <v>-1.76</v>
      </c>
      <c r="H25">
        <v>1.2</v>
      </c>
      <c r="I25">
        <v>0.54</v>
      </c>
      <c r="J25">
        <v>0.88290000000000002</v>
      </c>
      <c r="K25">
        <v>-0.67600000000000005</v>
      </c>
      <c r="M25">
        <f t="shared" si="0"/>
        <v>0</v>
      </c>
      <c r="N25">
        <f>IF(AND(9&gt;F25, F25&gt;=6),30,0)</f>
        <v>30</v>
      </c>
      <c r="O25">
        <f t="shared" si="1"/>
        <v>0</v>
      </c>
      <c r="P25">
        <f t="shared" si="2"/>
        <v>0</v>
      </c>
      <c r="Q25">
        <f t="shared" si="3"/>
        <v>0</v>
      </c>
      <c r="S25">
        <f t="shared" si="4"/>
        <v>30</v>
      </c>
    </row>
    <row r="26" spans="1:19" x14ac:dyDescent="0.35">
      <c r="A26">
        <v>25</v>
      </c>
      <c r="B26" t="s">
        <v>436</v>
      </c>
      <c r="C26" s="11">
        <v>3</v>
      </c>
      <c r="E26">
        <v>0</v>
      </c>
      <c r="F26">
        <v>12</v>
      </c>
      <c r="G26">
        <v>0.17</v>
      </c>
      <c r="H26">
        <v>0.84</v>
      </c>
      <c r="I26">
        <v>-0.49</v>
      </c>
      <c r="J26">
        <v>0.57920000000000005</v>
      </c>
      <c r="K26">
        <v>-8.3299999999999999E-2</v>
      </c>
      <c r="M26">
        <f t="shared" si="0"/>
        <v>0</v>
      </c>
      <c r="N26">
        <f>IF(9&lt;=F26,40,0)</f>
        <v>40</v>
      </c>
      <c r="O26">
        <f t="shared" si="1"/>
        <v>0</v>
      </c>
      <c r="P26">
        <f t="shared" si="2"/>
        <v>0</v>
      </c>
      <c r="Q26">
        <f t="shared" si="3"/>
        <v>0</v>
      </c>
      <c r="S26">
        <f t="shared" si="4"/>
        <v>40</v>
      </c>
    </row>
    <row r="27" spans="1:19" ht="15.5" x14ac:dyDescent="0.35">
      <c r="A27">
        <v>26</v>
      </c>
      <c r="B27" t="s">
        <v>119</v>
      </c>
      <c r="C27" s="11">
        <v>1</v>
      </c>
      <c r="D27" s="5"/>
      <c r="E27">
        <v>0</v>
      </c>
      <c r="F27">
        <v>10</v>
      </c>
      <c r="G27">
        <v>0.3</v>
      </c>
      <c r="H27">
        <v>1.6</v>
      </c>
      <c r="I27">
        <v>5.2999999999999999E-2</v>
      </c>
      <c r="J27">
        <v>1.0629</v>
      </c>
      <c r="K27">
        <v>0.83350000000000002</v>
      </c>
      <c r="M27">
        <f t="shared" si="0"/>
        <v>0</v>
      </c>
      <c r="N27">
        <f>IF(9&lt;=F27,40,0)</f>
        <v>40</v>
      </c>
      <c r="O27">
        <f t="shared" si="1"/>
        <v>0</v>
      </c>
      <c r="P27">
        <f t="shared" si="2"/>
        <v>40</v>
      </c>
      <c r="Q27">
        <f t="shared" si="3"/>
        <v>0</v>
      </c>
      <c r="S27">
        <f t="shared" si="4"/>
        <v>80</v>
      </c>
    </row>
    <row r="28" spans="1:19" x14ac:dyDescent="0.35">
      <c r="A28">
        <v>27</v>
      </c>
      <c r="B28" t="s">
        <v>437</v>
      </c>
      <c r="C28" s="11">
        <v>1</v>
      </c>
      <c r="E28">
        <v>0</v>
      </c>
      <c r="F28">
        <v>1</v>
      </c>
      <c r="G28">
        <v>-0.06</v>
      </c>
      <c r="H28">
        <v>0.92</v>
      </c>
      <c r="I28">
        <v>-0.79</v>
      </c>
      <c r="J28">
        <v>0.98670000000000002</v>
      </c>
      <c r="K28">
        <v>-0.96509999999999996</v>
      </c>
      <c r="M28">
        <f t="shared" si="0"/>
        <v>0</v>
      </c>
      <c r="N28">
        <f>IF(F28&lt;4.5,10,0)</f>
        <v>10</v>
      </c>
      <c r="O28">
        <f t="shared" si="1"/>
        <v>0</v>
      </c>
      <c r="P28">
        <f t="shared" si="2"/>
        <v>0</v>
      </c>
      <c r="Q28">
        <f t="shared" si="3"/>
        <v>0</v>
      </c>
      <c r="S28">
        <f t="shared" si="4"/>
        <v>10</v>
      </c>
    </row>
    <row r="29" spans="1:19" ht="15.5" x14ac:dyDescent="0.35">
      <c r="A29">
        <v>28</v>
      </c>
      <c r="B29" t="s">
        <v>438</v>
      </c>
      <c r="C29" s="11">
        <v>1</v>
      </c>
      <c r="D29" s="5"/>
      <c r="E29">
        <v>0</v>
      </c>
      <c r="F29">
        <v>7</v>
      </c>
      <c r="G29">
        <v>0.87</v>
      </c>
      <c r="H29">
        <v>1.4</v>
      </c>
      <c r="I29">
        <v>0.19</v>
      </c>
      <c r="J29">
        <v>0.79049999999999998</v>
      </c>
      <c r="K29">
        <v>-0.40329999999999999</v>
      </c>
      <c r="M29">
        <f t="shared" si="0"/>
        <v>0</v>
      </c>
      <c r="N29">
        <f>IF(AND(9&gt;F29, F29&gt;=6),30,0)</f>
        <v>30</v>
      </c>
      <c r="O29">
        <f t="shared" si="1"/>
        <v>0</v>
      </c>
      <c r="P29">
        <f t="shared" si="2"/>
        <v>0</v>
      </c>
      <c r="Q29">
        <f t="shared" si="3"/>
        <v>0</v>
      </c>
      <c r="S29">
        <f t="shared" si="4"/>
        <v>30</v>
      </c>
    </row>
    <row r="30" spans="1:19" ht="15.5" x14ac:dyDescent="0.35">
      <c r="A30">
        <v>29</v>
      </c>
      <c r="B30" t="s">
        <v>439</v>
      </c>
      <c r="C30" s="11">
        <v>1</v>
      </c>
      <c r="D30" s="5"/>
      <c r="E30">
        <v>0</v>
      </c>
      <c r="F30">
        <v>8</v>
      </c>
      <c r="G30">
        <v>-1.2</v>
      </c>
      <c r="H30">
        <v>1</v>
      </c>
      <c r="I30">
        <v>0.91</v>
      </c>
      <c r="J30">
        <v>0.48120000000000002</v>
      </c>
      <c r="K30">
        <v>-1.7999999999999999E-2</v>
      </c>
      <c r="M30">
        <f t="shared" si="0"/>
        <v>0</v>
      </c>
      <c r="N30">
        <f>IF(AND(9&gt;F30, F30&gt;=6),30,0)</f>
        <v>30</v>
      </c>
      <c r="O30">
        <f t="shared" si="1"/>
        <v>0</v>
      </c>
      <c r="P30">
        <f t="shared" si="2"/>
        <v>0</v>
      </c>
      <c r="Q30">
        <f t="shared" si="3"/>
        <v>0</v>
      </c>
      <c r="S30">
        <f t="shared" si="4"/>
        <v>30</v>
      </c>
    </row>
    <row r="31" spans="1:19" x14ac:dyDescent="0.35">
      <c r="A31">
        <v>30</v>
      </c>
      <c r="B31" t="s">
        <v>440</v>
      </c>
      <c r="C31" s="11">
        <v>5</v>
      </c>
      <c r="E31">
        <v>1</v>
      </c>
      <c r="F31">
        <v>11</v>
      </c>
      <c r="G31">
        <v>1.1399999999999999</v>
      </c>
      <c r="H31">
        <v>1.6</v>
      </c>
      <c r="I31">
        <v>7.5999999999999998E-2</v>
      </c>
      <c r="J31">
        <v>2.3458000000000001</v>
      </c>
      <c r="K31">
        <v>7.9000000000000008E-3</v>
      </c>
      <c r="M31">
        <f t="shared" si="0"/>
        <v>40</v>
      </c>
      <c r="N31">
        <f>IF(9&lt;=F31,40,0)</f>
        <v>40</v>
      </c>
      <c r="O31">
        <f t="shared" si="1"/>
        <v>0</v>
      </c>
      <c r="P31">
        <f t="shared" si="2"/>
        <v>40</v>
      </c>
      <c r="Q31">
        <f t="shared" si="3"/>
        <v>40</v>
      </c>
      <c r="S31">
        <f t="shared" si="4"/>
        <v>160</v>
      </c>
    </row>
    <row r="32" spans="1:19" x14ac:dyDescent="0.35">
      <c r="A32">
        <v>31</v>
      </c>
      <c r="B32" t="s">
        <v>441</v>
      </c>
      <c r="C32" s="11">
        <v>1</v>
      </c>
      <c r="E32">
        <v>1</v>
      </c>
      <c r="F32">
        <v>7</v>
      </c>
      <c r="G32">
        <v>1.41</v>
      </c>
      <c r="H32">
        <v>0.81</v>
      </c>
      <c r="I32">
        <v>-0.38</v>
      </c>
      <c r="J32">
        <v>0.97829999999999995</v>
      </c>
      <c r="K32">
        <v>-0.94479999999999997</v>
      </c>
      <c r="M32">
        <f t="shared" si="0"/>
        <v>40</v>
      </c>
      <c r="N32">
        <f>IF(AND(9&gt;F32, F32&gt;=6),30,0)</f>
        <v>30</v>
      </c>
      <c r="O32">
        <f t="shared" si="1"/>
        <v>0</v>
      </c>
      <c r="P32">
        <f t="shared" si="2"/>
        <v>0</v>
      </c>
      <c r="Q32">
        <f t="shared" si="3"/>
        <v>0</v>
      </c>
      <c r="S32">
        <f t="shared" si="4"/>
        <v>70</v>
      </c>
    </row>
    <row r="33" spans="1:19" x14ac:dyDescent="0.35">
      <c r="A33">
        <v>32</v>
      </c>
      <c r="B33" t="s">
        <v>442</v>
      </c>
      <c r="C33" s="11">
        <v>1</v>
      </c>
      <c r="E33">
        <v>0</v>
      </c>
      <c r="F33">
        <v>12</v>
      </c>
      <c r="G33">
        <v>1.1499999999999999</v>
      </c>
      <c r="H33">
        <v>1.3</v>
      </c>
      <c r="I33">
        <v>0.34</v>
      </c>
      <c r="J33">
        <v>1.8674999999999999</v>
      </c>
      <c r="K33">
        <v>5.0599999999999999E-2</v>
      </c>
      <c r="M33">
        <f t="shared" si="0"/>
        <v>0</v>
      </c>
      <c r="N33">
        <f>IF(9&lt;=F33,40,0)</f>
        <v>40</v>
      </c>
      <c r="O33">
        <f t="shared" si="1"/>
        <v>0</v>
      </c>
      <c r="P33">
        <f t="shared" si="2"/>
        <v>0</v>
      </c>
      <c r="Q33">
        <f t="shared" si="3"/>
        <v>40</v>
      </c>
      <c r="S33">
        <f t="shared" si="4"/>
        <v>80</v>
      </c>
    </row>
    <row r="34" spans="1:19" s="12" customFormat="1" x14ac:dyDescent="0.35">
      <c r="A34" s="12">
        <v>33</v>
      </c>
      <c r="B34" s="12" t="s">
        <v>443</v>
      </c>
      <c r="C34" s="13">
        <v>3</v>
      </c>
      <c r="E34" s="12">
        <v>0</v>
      </c>
      <c r="F34" s="12">
        <v>10</v>
      </c>
      <c r="G34" s="12">
        <v>1.21</v>
      </c>
      <c r="H34">
        <v>1.3</v>
      </c>
      <c r="I34">
        <v>0.33</v>
      </c>
      <c r="J34">
        <v>1.1788000000000001</v>
      </c>
      <c r="K34">
        <v>0.58330000000000004</v>
      </c>
      <c r="M34">
        <f t="shared" si="0"/>
        <v>0</v>
      </c>
      <c r="N34">
        <f>IF(9&lt;=F34,40,0)</f>
        <v>40</v>
      </c>
      <c r="O34">
        <f t="shared" si="1"/>
        <v>0</v>
      </c>
      <c r="P34">
        <f t="shared" si="2"/>
        <v>0</v>
      </c>
      <c r="Q34">
        <f t="shared" si="3"/>
        <v>0</v>
      </c>
      <c r="S34">
        <f t="shared" si="4"/>
        <v>40</v>
      </c>
    </row>
    <row r="35" spans="1:19" s="12" customFormat="1" x14ac:dyDescent="0.35">
      <c r="A35" s="12">
        <v>34</v>
      </c>
      <c r="B35" s="12" t="s">
        <v>444</v>
      </c>
      <c r="C35" s="13">
        <v>4</v>
      </c>
      <c r="E35" s="12">
        <v>0</v>
      </c>
      <c r="F35" s="12">
        <v>16</v>
      </c>
      <c r="G35" s="12">
        <v>1.54</v>
      </c>
      <c r="H35">
        <v>1.2</v>
      </c>
      <c r="I35">
        <v>0.54</v>
      </c>
      <c r="J35">
        <v>2.2873000000000001</v>
      </c>
      <c r="K35">
        <v>7.7999999999999996E-3</v>
      </c>
      <c r="M35">
        <f t="shared" si="0"/>
        <v>0</v>
      </c>
      <c r="N35">
        <f>IF(9&lt;=F35,40,0)</f>
        <v>40</v>
      </c>
      <c r="O35">
        <f t="shared" si="1"/>
        <v>0</v>
      </c>
      <c r="P35">
        <f t="shared" si="2"/>
        <v>0</v>
      </c>
      <c r="Q35">
        <f t="shared" si="3"/>
        <v>40</v>
      </c>
      <c r="S35">
        <f t="shared" si="4"/>
        <v>80</v>
      </c>
    </row>
    <row r="36" spans="1:19" x14ac:dyDescent="0.35">
      <c r="A36">
        <v>35</v>
      </c>
      <c r="B36" t="s">
        <v>13</v>
      </c>
      <c r="C36" s="13">
        <v>1</v>
      </c>
      <c r="E36">
        <v>0</v>
      </c>
      <c r="F36">
        <v>6</v>
      </c>
      <c r="G36">
        <v>-0.03</v>
      </c>
      <c r="H36">
        <v>1.5</v>
      </c>
      <c r="I36">
        <v>0.17</v>
      </c>
      <c r="J36">
        <v>2.2890999999999999</v>
      </c>
      <c r="K36">
        <v>6.8999999999999999E-3</v>
      </c>
      <c r="M36">
        <f t="shared" si="0"/>
        <v>0</v>
      </c>
      <c r="N36">
        <f>IF(AND(9&gt;F36, F36&gt;=6),30,0)</f>
        <v>30</v>
      </c>
      <c r="O36">
        <f t="shared" si="1"/>
        <v>0</v>
      </c>
      <c r="P36">
        <f t="shared" si="2"/>
        <v>0</v>
      </c>
      <c r="Q36">
        <f t="shared" si="3"/>
        <v>40</v>
      </c>
      <c r="S36">
        <f t="shared" si="4"/>
        <v>70</v>
      </c>
    </row>
    <row r="37" spans="1:19" x14ac:dyDescent="0.35">
      <c r="A37">
        <v>36</v>
      </c>
      <c r="B37" t="s">
        <v>445</v>
      </c>
      <c r="C37" s="11">
        <v>1</v>
      </c>
      <c r="D37" s="12"/>
      <c r="E37">
        <v>1</v>
      </c>
      <c r="F37">
        <v>3</v>
      </c>
      <c r="G37">
        <v>-1.25</v>
      </c>
      <c r="H37">
        <v>1.1000000000000001</v>
      </c>
      <c r="I37">
        <v>0.6</v>
      </c>
      <c r="J37">
        <v>0.6391</v>
      </c>
      <c r="K37">
        <v>-0.1467</v>
      </c>
      <c r="M37">
        <f t="shared" si="0"/>
        <v>40</v>
      </c>
      <c r="N37">
        <f>IF(F37&lt;4.5,10,0)</f>
        <v>10</v>
      </c>
      <c r="O37">
        <f t="shared" si="1"/>
        <v>0</v>
      </c>
      <c r="P37">
        <f t="shared" si="2"/>
        <v>0</v>
      </c>
      <c r="Q37">
        <f t="shared" si="3"/>
        <v>0</v>
      </c>
      <c r="S37">
        <f t="shared" si="4"/>
        <v>50</v>
      </c>
    </row>
    <row r="38" spans="1:19" s="12" customFormat="1" x14ac:dyDescent="0.35">
      <c r="A38" s="12">
        <v>37</v>
      </c>
      <c r="B38" s="12" t="s">
        <v>446</v>
      </c>
      <c r="C38" s="13">
        <v>1</v>
      </c>
      <c r="D38"/>
      <c r="E38" s="12">
        <v>1</v>
      </c>
      <c r="F38" s="12">
        <v>9</v>
      </c>
      <c r="G38" s="12">
        <v>0.88</v>
      </c>
      <c r="H38">
        <v>1.1000000000000001</v>
      </c>
      <c r="I38">
        <v>0.63</v>
      </c>
      <c r="J38">
        <v>0.51390000000000002</v>
      </c>
      <c r="K38">
        <v>-3.39E-2</v>
      </c>
      <c r="M38">
        <f t="shared" si="0"/>
        <v>40</v>
      </c>
      <c r="N38">
        <f>IF(9&lt;=F38,40,0)</f>
        <v>40</v>
      </c>
      <c r="O38">
        <f t="shared" si="1"/>
        <v>0</v>
      </c>
      <c r="P38">
        <f t="shared" si="2"/>
        <v>0</v>
      </c>
      <c r="Q38">
        <f t="shared" si="3"/>
        <v>0</v>
      </c>
      <c r="S38">
        <f t="shared" si="4"/>
        <v>80</v>
      </c>
    </row>
    <row r="39" spans="1:19" x14ac:dyDescent="0.35">
      <c r="A39">
        <v>38</v>
      </c>
      <c r="B39" t="s">
        <v>447</v>
      </c>
      <c r="C39" s="11">
        <v>1</v>
      </c>
      <c r="E39">
        <v>0</v>
      </c>
      <c r="F39">
        <v>14</v>
      </c>
      <c r="G39">
        <v>-1.73</v>
      </c>
      <c r="H39">
        <v>0.9</v>
      </c>
      <c r="I39">
        <v>-0.69</v>
      </c>
      <c r="J39">
        <v>0.46289999999999998</v>
      </c>
      <c r="K39">
        <v>-2.0199999999999999E-2</v>
      </c>
      <c r="M39">
        <f t="shared" si="0"/>
        <v>0</v>
      </c>
      <c r="N39">
        <f>IF(9&lt;=F39,40,0)</f>
        <v>40</v>
      </c>
      <c r="O39">
        <f t="shared" si="1"/>
        <v>0</v>
      </c>
      <c r="P39">
        <f t="shared" si="2"/>
        <v>0</v>
      </c>
      <c r="Q39">
        <f t="shared" si="3"/>
        <v>0</v>
      </c>
      <c r="S39">
        <f t="shared" si="4"/>
        <v>40</v>
      </c>
    </row>
    <row r="40" spans="1:19" x14ac:dyDescent="0.35">
      <c r="A40">
        <v>39</v>
      </c>
      <c r="B40" t="s">
        <v>448</v>
      </c>
      <c r="C40" s="11">
        <v>2</v>
      </c>
      <c r="E40">
        <v>1</v>
      </c>
      <c r="F40">
        <v>5</v>
      </c>
      <c r="G40">
        <v>-0.46</v>
      </c>
      <c r="H40">
        <v>1.2</v>
      </c>
      <c r="I40">
        <v>0.42</v>
      </c>
      <c r="J40">
        <v>0.55469999999999997</v>
      </c>
      <c r="K40">
        <v>-6.3899999999999998E-2</v>
      </c>
      <c r="M40">
        <f t="shared" si="0"/>
        <v>40</v>
      </c>
      <c r="N40">
        <f>IF(AND(6&gt;F40, F40&gt;=4.5),20,0)</f>
        <v>20</v>
      </c>
      <c r="O40">
        <f t="shared" si="1"/>
        <v>0</v>
      </c>
      <c r="P40">
        <f t="shared" si="2"/>
        <v>0</v>
      </c>
      <c r="Q40">
        <f t="shared" si="3"/>
        <v>0</v>
      </c>
      <c r="S40">
        <f t="shared" si="4"/>
        <v>60</v>
      </c>
    </row>
    <row r="41" spans="1:19" x14ac:dyDescent="0.35">
      <c r="A41">
        <v>40</v>
      </c>
      <c r="B41" t="s">
        <v>449</v>
      </c>
      <c r="C41" s="11">
        <v>1</v>
      </c>
      <c r="E41">
        <v>0</v>
      </c>
      <c r="F41">
        <v>5</v>
      </c>
      <c r="G41">
        <v>-1.39</v>
      </c>
      <c r="H41">
        <v>1.1000000000000001</v>
      </c>
      <c r="I41">
        <v>0.65</v>
      </c>
      <c r="J41">
        <v>1.2098</v>
      </c>
      <c r="K41">
        <v>0.51139999999999997</v>
      </c>
      <c r="M41">
        <f t="shared" si="0"/>
        <v>0</v>
      </c>
      <c r="N41">
        <f>IF(AND(6&gt;F41, F41&gt;=4.5),20,0)</f>
        <v>20</v>
      </c>
      <c r="O41">
        <f t="shared" si="1"/>
        <v>0</v>
      </c>
      <c r="P41">
        <f t="shared" si="2"/>
        <v>0</v>
      </c>
      <c r="Q41">
        <f t="shared" si="3"/>
        <v>0</v>
      </c>
      <c r="S41">
        <f t="shared" si="4"/>
        <v>20</v>
      </c>
    </row>
    <row r="42" spans="1:19" x14ac:dyDescent="0.35">
      <c r="A42">
        <v>41</v>
      </c>
      <c r="B42" t="s">
        <v>450</v>
      </c>
      <c r="C42" s="11">
        <v>1</v>
      </c>
      <c r="E42">
        <v>0</v>
      </c>
      <c r="F42">
        <v>5</v>
      </c>
      <c r="G42">
        <v>-0.31</v>
      </c>
      <c r="H42">
        <v>1.3</v>
      </c>
      <c r="I42">
        <v>0.35</v>
      </c>
      <c r="J42">
        <v>0.97660000000000002</v>
      </c>
      <c r="K42">
        <v>-0.9325</v>
      </c>
      <c r="M42">
        <f t="shared" si="0"/>
        <v>0</v>
      </c>
      <c r="N42">
        <f>IF(AND(6&gt;F42, F42&gt;=4.5),20,0)</f>
        <v>20</v>
      </c>
      <c r="O42">
        <f t="shared" si="1"/>
        <v>0</v>
      </c>
      <c r="P42">
        <f t="shared" si="2"/>
        <v>0</v>
      </c>
      <c r="Q42">
        <f t="shared" si="3"/>
        <v>0</v>
      </c>
      <c r="S42">
        <f t="shared" si="4"/>
        <v>20</v>
      </c>
    </row>
    <row r="43" spans="1:19" x14ac:dyDescent="0.35">
      <c r="A43">
        <v>42</v>
      </c>
      <c r="B43" t="s">
        <v>451</v>
      </c>
      <c r="C43" s="11">
        <v>1</v>
      </c>
      <c r="E43">
        <v>0</v>
      </c>
      <c r="F43">
        <v>1</v>
      </c>
      <c r="G43">
        <v>-1.71</v>
      </c>
      <c r="H43">
        <v>1.1000000000000001</v>
      </c>
      <c r="I43">
        <v>0.5</v>
      </c>
      <c r="J43">
        <v>1.1348</v>
      </c>
      <c r="K43">
        <v>0.67200000000000004</v>
      </c>
      <c r="M43">
        <f t="shared" si="0"/>
        <v>0</v>
      </c>
      <c r="N43">
        <f>IF(F43&lt;4.5,10,0)</f>
        <v>10</v>
      </c>
      <c r="O43">
        <f t="shared" si="1"/>
        <v>0</v>
      </c>
      <c r="P43">
        <f t="shared" si="2"/>
        <v>0</v>
      </c>
      <c r="Q43">
        <f t="shared" si="3"/>
        <v>0</v>
      </c>
      <c r="S43">
        <f t="shared" si="4"/>
        <v>10</v>
      </c>
    </row>
    <row r="44" spans="1:19" x14ac:dyDescent="0.35">
      <c r="A44">
        <v>43</v>
      </c>
      <c r="B44" t="s">
        <v>452</v>
      </c>
      <c r="C44" s="11">
        <v>2</v>
      </c>
      <c r="E44">
        <v>0</v>
      </c>
      <c r="F44">
        <v>8</v>
      </c>
      <c r="G44">
        <v>0.8</v>
      </c>
      <c r="H44">
        <v>1.2</v>
      </c>
      <c r="I44">
        <v>0.43</v>
      </c>
      <c r="J44">
        <v>1.3257000000000001</v>
      </c>
      <c r="K44">
        <v>0.36720000000000003</v>
      </c>
      <c r="M44">
        <f t="shared" si="0"/>
        <v>0</v>
      </c>
      <c r="N44">
        <f>IF(AND(9&gt;F44, F44&gt;=6),30,0)</f>
        <v>30</v>
      </c>
      <c r="O44">
        <f t="shared" si="1"/>
        <v>0</v>
      </c>
      <c r="P44">
        <f t="shared" si="2"/>
        <v>0</v>
      </c>
      <c r="Q44">
        <f t="shared" si="3"/>
        <v>0</v>
      </c>
      <c r="S44">
        <f t="shared" si="4"/>
        <v>30</v>
      </c>
    </row>
    <row r="45" spans="1:19" x14ac:dyDescent="0.35">
      <c r="A45">
        <v>44</v>
      </c>
      <c r="B45" t="s">
        <v>453</v>
      </c>
      <c r="C45" s="11">
        <v>1</v>
      </c>
      <c r="E45">
        <v>0</v>
      </c>
      <c r="F45">
        <v>5</v>
      </c>
      <c r="G45">
        <v>0.75</v>
      </c>
      <c r="H45">
        <v>0.99</v>
      </c>
      <c r="I45">
        <v>-0.94</v>
      </c>
      <c r="J45">
        <v>0.47920000000000001</v>
      </c>
      <c r="K45">
        <v>-2.1399999999999999E-2</v>
      </c>
      <c r="M45">
        <f t="shared" si="0"/>
        <v>0</v>
      </c>
      <c r="N45">
        <f>IF(AND(6&gt;F45, F45&gt;=4.5),20,0)</f>
        <v>20</v>
      </c>
      <c r="O45">
        <f t="shared" si="1"/>
        <v>0</v>
      </c>
      <c r="P45">
        <f t="shared" si="2"/>
        <v>0</v>
      </c>
      <c r="Q45">
        <f t="shared" si="3"/>
        <v>0</v>
      </c>
      <c r="S45">
        <f t="shared" si="4"/>
        <v>20</v>
      </c>
    </row>
    <row r="46" spans="1:19" x14ac:dyDescent="0.35">
      <c r="A46">
        <v>45</v>
      </c>
      <c r="B46" t="s">
        <v>454</v>
      </c>
      <c r="C46" s="11">
        <v>1</v>
      </c>
      <c r="E46">
        <v>0</v>
      </c>
      <c r="F46">
        <v>9</v>
      </c>
      <c r="G46">
        <v>0.17</v>
      </c>
      <c r="H46">
        <v>0.82</v>
      </c>
      <c r="I46">
        <v>-0.45</v>
      </c>
      <c r="J46">
        <v>2.2452999999999999</v>
      </c>
      <c r="K46">
        <v>1.21E-2</v>
      </c>
      <c r="M46">
        <f t="shared" si="0"/>
        <v>0</v>
      </c>
      <c r="N46">
        <f>IF(9&lt;=F46,40,0)</f>
        <v>40</v>
      </c>
      <c r="O46">
        <f t="shared" si="1"/>
        <v>0</v>
      </c>
      <c r="P46">
        <f t="shared" si="2"/>
        <v>0</v>
      </c>
      <c r="Q46">
        <f t="shared" si="3"/>
        <v>40</v>
      </c>
      <c r="S46">
        <f t="shared" si="4"/>
        <v>80</v>
      </c>
    </row>
    <row r="47" spans="1:19" x14ac:dyDescent="0.35">
      <c r="A47">
        <v>46</v>
      </c>
      <c r="B47" t="s">
        <v>455</v>
      </c>
      <c r="C47" s="11">
        <v>1</v>
      </c>
      <c r="E47">
        <v>0</v>
      </c>
      <c r="F47">
        <v>1</v>
      </c>
      <c r="G47">
        <v>-1.1499999999999999</v>
      </c>
      <c r="H47">
        <v>0.66</v>
      </c>
      <c r="I47">
        <v>-9.5000000000000001E-2</v>
      </c>
      <c r="J47">
        <v>0.69520000000000004</v>
      </c>
      <c r="K47">
        <v>-0.23780000000000001</v>
      </c>
      <c r="M47">
        <f t="shared" si="0"/>
        <v>0</v>
      </c>
      <c r="N47">
        <f>IF(F47&lt;4.5,10,0)</f>
        <v>10</v>
      </c>
      <c r="O47">
        <f t="shared" si="1"/>
        <v>0</v>
      </c>
      <c r="P47">
        <f t="shared" si="2"/>
        <v>0</v>
      </c>
      <c r="Q47">
        <f t="shared" si="3"/>
        <v>0</v>
      </c>
      <c r="S47">
        <f t="shared" si="4"/>
        <v>10</v>
      </c>
    </row>
    <row r="48" spans="1:19" x14ac:dyDescent="0.35">
      <c r="A48">
        <v>47</v>
      </c>
      <c r="B48" t="s">
        <v>456</v>
      </c>
      <c r="C48" s="11">
        <v>1</v>
      </c>
      <c r="E48">
        <v>0</v>
      </c>
      <c r="F48">
        <v>6</v>
      </c>
      <c r="G48">
        <v>-0.88</v>
      </c>
      <c r="H48">
        <v>1.1000000000000001</v>
      </c>
      <c r="I48">
        <v>0.76</v>
      </c>
      <c r="J48">
        <v>1.2028000000000001</v>
      </c>
      <c r="K48">
        <v>0.5413</v>
      </c>
      <c r="M48">
        <f t="shared" si="0"/>
        <v>0</v>
      </c>
      <c r="N48">
        <f>IF(AND(9&gt;F48, F48&gt;=6),30,0)</f>
        <v>30</v>
      </c>
      <c r="O48">
        <f t="shared" si="1"/>
        <v>0</v>
      </c>
      <c r="P48">
        <f t="shared" si="2"/>
        <v>0</v>
      </c>
      <c r="Q48">
        <f t="shared" si="3"/>
        <v>0</v>
      </c>
      <c r="S48">
        <f t="shared" si="4"/>
        <v>30</v>
      </c>
    </row>
    <row r="49" spans="1:19" x14ac:dyDescent="0.35">
      <c r="A49">
        <v>48</v>
      </c>
      <c r="B49" t="s">
        <v>457</v>
      </c>
      <c r="C49" s="11">
        <v>4</v>
      </c>
      <c r="E49">
        <v>1</v>
      </c>
      <c r="F49">
        <v>26</v>
      </c>
      <c r="G49">
        <v>-0.65</v>
      </c>
      <c r="H49">
        <v>1.4</v>
      </c>
      <c r="I49">
        <v>0.2</v>
      </c>
      <c r="J49">
        <v>0.94430000000000003</v>
      </c>
      <c r="K49">
        <v>-0.85299999999999998</v>
      </c>
      <c r="M49">
        <f t="shared" si="0"/>
        <v>40</v>
      </c>
      <c r="N49">
        <f>IF(9&lt;=F49,40,0)</f>
        <v>40</v>
      </c>
      <c r="O49">
        <f t="shared" si="1"/>
        <v>0</v>
      </c>
      <c r="P49">
        <f t="shared" si="2"/>
        <v>0</v>
      </c>
      <c r="Q49">
        <f t="shared" si="3"/>
        <v>0</v>
      </c>
      <c r="S49">
        <f t="shared" si="4"/>
        <v>80</v>
      </c>
    </row>
    <row r="50" spans="1:19" x14ac:dyDescent="0.35">
      <c r="A50">
        <v>49</v>
      </c>
      <c r="B50" t="s">
        <v>458</v>
      </c>
      <c r="C50" s="11">
        <v>1</v>
      </c>
      <c r="E50">
        <v>0</v>
      </c>
      <c r="F50">
        <v>3</v>
      </c>
      <c r="G50">
        <v>-1.54</v>
      </c>
      <c r="H50">
        <v>0.88</v>
      </c>
      <c r="I50">
        <v>-0.62</v>
      </c>
      <c r="J50">
        <v>0.91900000000000004</v>
      </c>
      <c r="K50">
        <v>-0.78820000000000001</v>
      </c>
      <c r="M50">
        <f t="shared" si="0"/>
        <v>0</v>
      </c>
      <c r="N50">
        <f>IF(F50&lt;4.5,10,0)</f>
        <v>10</v>
      </c>
      <c r="O50">
        <f t="shared" si="1"/>
        <v>0</v>
      </c>
      <c r="P50">
        <f t="shared" si="2"/>
        <v>0</v>
      </c>
      <c r="Q50">
        <f t="shared" si="3"/>
        <v>0</v>
      </c>
      <c r="S50">
        <f t="shared" si="4"/>
        <v>10</v>
      </c>
    </row>
  </sheetData>
  <conditionalFormatting sqref="G2:G50">
    <cfRule type="cellIs" dxfId="0" priority="1" operator="greaterThan">
      <formula>1.64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Kinase inhibitor panel</vt:lpstr>
      <vt:lpstr>Hyp-selective inhibitor screen</vt:lpstr>
      <vt:lpstr>Unweighted scoring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Sheng Cheng</dc:creator>
  <cp:lastModifiedBy>Hong Sheng Cheng</cp:lastModifiedBy>
  <dcterms:created xsi:type="dcterms:W3CDTF">2020-04-14T10:28:34Z</dcterms:created>
  <dcterms:modified xsi:type="dcterms:W3CDTF">2021-01-16T12:55:28Z</dcterms:modified>
</cp:coreProperties>
</file>